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740"/>
  </bookViews>
  <sheets>
    <sheet name="հատված 1" sheetId="1" r:id="rId1"/>
    <sheet name="հատված 2" sheetId="2" r:id="rId2"/>
    <sheet name="հատված 3" sheetId="3" r:id="rId3"/>
    <sheet name="հատված 4" sheetId="5" r:id="rId4"/>
  </sheets>
  <externalReferences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5" l="1"/>
  <c r="K55" i="5"/>
  <c r="K54" i="5" s="1"/>
  <c r="I55" i="5"/>
  <c r="I52" i="5"/>
  <c r="I51" i="5"/>
  <c r="K50" i="5"/>
  <c r="I50" i="5" s="1"/>
  <c r="K49" i="5"/>
  <c r="I49" i="5" s="1"/>
  <c r="A9" i="5"/>
  <c r="A5" i="5"/>
  <c r="F24" i="3"/>
  <c r="H23" i="3"/>
  <c r="F23" i="3" s="1"/>
  <c r="F22" i="3"/>
  <c r="H21" i="3"/>
  <c r="F21" i="3"/>
  <c r="H20" i="3"/>
  <c r="F20" i="3" s="1"/>
  <c r="F19" i="3"/>
  <c r="F18" i="3"/>
  <c r="H17" i="3"/>
  <c r="H16" i="3" s="1"/>
  <c r="F17" i="3"/>
  <c r="G15" i="3"/>
  <c r="F15" i="3"/>
  <c r="A4" i="3"/>
  <c r="G76" i="2"/>
  <c r="G75" i="2"/>
  <c r="G74" i="2"/>
  <c r="K73" i="2"/>
  <c r="K36" i="2" s="1"/>
  <c r="G36" i="2" s="1"/>
  <c r="H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H52" i="2"/>
  <c r="H51" i="2"/>
  <c r="G51" i="2" s="1"/>
  <c r="K50" i="2"/>
  <c r="K49" i="2" s="1"/>
  <c r="H50" i="2"/>
  <c r="G50" i="2"/>
  <c r="H49" i="2"/>
  <c r="K48" i="2"/>
  <c r="H48" i="2"/>
  <c r="G48" i="2"/>
  <c r="K47" i="2"/>
  <c r="H47" i="2"/>
  <c r="G47" i="2" s="1"/>
  <c r="K46" i="2"/>
  <c r="H46" i="2"/>
  <c r="G46" i="2"/>
  <c r="K45" i="2"/>
  <c r="H45" i="2"/>
  <c r="G45" i="2" s="1"/>
  <c r="K44" i="2"/>
  <c r="H44" i="2"/>
  <c r="G44" i="2"/>
  <c r="K43" i="2"/>
  <c r="H43" i="2"/>
  <c r="G43" i="2" s="1"/>
  <c r="K42" i="2"/>
  <c r="H42" i="2"/>
  <c r="G42" i="2"/>
  <c r="K41" i="2"/>
  <c r="H41" i="2"/>
  <c r="G41" i="2" s="1"/>
  <c r="K40" i="2"/>
  <c r="H40" i="2"/>
  <c r="G40" i="2"/>
  <c r="K39" i="2"/>
  <c r="H39" i="2"/>
  <c r="G39" i="2" s="1"/>
  <c r="K38" i="2"/>
  <c r="H38" i="2"/>
  <c r="G38" i="2"/>
  <c r="K37" i="2"/>
  <c r="H37" i="2"/>
  <c r="G37" i="2" s="1"/>
  <c r="H36" i="2"/>
  <c r="K35" i="2"/>
  <c r="H35" i="2"/>
  <c r="G35" i="2" s="1"/>
  <c r="K34" i="2"/>
  <c r="H34" i="2"/>
  <c r="G34" i="2"/>
  <c r="K33" i="2"/>
  <c r="H33" i="2"/>
  <c r="G33" i="2" s="1"/>
  <c r="K32" i="2"/>
  <c r="H32" i="2"/>
  <c r="G32" i="2"/>
  <c r="K31" i="2"/>
  <c r="H31" i="2"/>
  <c r="G31" i="2" s="1"/>
  <c r="K30" i="2"/>
  <c r="H30" i="2"/>
  <c r="G30" i="2"/>
  <c r="K29" i="2"/>
  <c r="H29" i="2"/>
  <c r="G29" i="2" s="1"/>
  <c r="K28" i="2"/>
  <c r="H28" i="2"/>
  <c r="G28" i="2"/>
  <c r="K27" i="2"/>
  <c r="H27" i="2"/>
  <c r="G27" i="2" s="1"/>
  <c r="K26" i="2"/>
  <c r="H26" i="2"/>
  <c r="G26" i="2"/>
  <c r="K25" i="2"/>
  <c r="H25" i="2"/>
  <c r="G25" i="2" s="1"/>
  <c r="K24" i="2"/>
  <c r="H24" i="2"/>
  <c r="G24" i="2"/>
  <c r="K23" i="2"/>
  <c r="H23" i="2"/>
  <c r="G23" i="2" s="1"/>
  <c r="K22" i="2"/>
  <c r="H22" i="2"/>
  <c r="G22" i="2"/>
  <c r="K21" i="2"/>
  <c r="H21" i="2"/>
  <c r="G21" i="2" s="1"/>
  <c r="K20" i="2"/>
  <c r="H20" i="2"/>
  <c r="G20" i="2"/>
  <c r="K19" i="2"/>
  <c r="H19" i="2"/>
  <c r="G19" i="2" s="1"/>
  <c r="K18" i="2"/>
  <c r="H18" i="2"/>
  <c r="G18" i="2"/>
  <c r="K17" i="2"/>
  <c r="H17" i="2"/>
  <c r="G17" i="2" s="1"/>
  <c r="K16" i="2"/>
  <c r="H16" i="2"/>
  <c r="G16" i="2"/>
  <c r="H15" i="2"/>
  <c r="B4" i="2"/>
  <c r="D118" i="1"/>
  <c r="D117" i="1"/>
  <c r="D116" i="1"/>
  <c r="F115" i="1"/>
  <c r="E115" i="1"/>
  <c r="D115" i="1"/>
  <c r="D114" i="1"/>
  <c r="D113" i="1"/>
  <c r="F112" i="1"/>
  <c r="F68" i="1" s="1"/>
  <c r="D112" i="1"/>
  <c r="D111" i="1"/>
  <c r="D110" i="1"/>
  <c r="D109" i="1" s="1"/>
  <c r="E109" i="1"/>
  <c r="D108" i="1"/>
  <c r="D107" i="1"/>
  <c r="D106" i="1" s="1"/>
  <c r="E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 s="1"/>
  <c r="D82" i="1" s="1"/>
  <c r="E83" i="1"/>
  <c r="E82" i="1" s="1"/>
  <c r="D81" i="1"/>
  <c r="D80" i="1"/>
  <c r="D78" i="1" s="1"/>
  <c r="D79" i="1"/>
  <c r="E78" i="1"/>
  <c r="D77" i="1"/>
  <c r="D76" i="1"/>
  <c r="D75" i="1"/>
  <c r="D74" i="1"/>
  <c r="D73" i="1" s="1"/>
  <c r="E73" i="1"/>
  <c r="E68" i="1" s="1"/>
  <c r="D72" i="1"/>
  <c r="E71" i="1"/>
  <c r="D71" i="1"/>
  <c r="D70" i="1"/>
  <c r="F69" i="1"/>
  <c r="D69" i="1"/>
  <c r="D67" i="1"/>
  <c r="D66" i="1"/>
  <c r="D65" i="1" s="1"/>
  <c r="F65" i="1"/>
  <c r="D64" i="1"/>
  <c r="D63" i="1"/>
  <c r="D62" i="1"/>
  <c r="D61" i="1"/>
  <c r="E60" i="1"/>
  <c r="D60" i="1"/>
  <c r="D59" i="1"/>
  <c r="D58" i="1" s="1"/>
  <c r="E58" i="1"/>
  <c r="D57" i="1"/>
  <c r="D56" i="1" s="1"/>
  <c r="F56" i="1"/>
  <c r="D55" i="1"/>
  <c r="O54" i="1"/>
  <c r="E54" i="1"/>
  <c r="D54" i="1"/>
  <c r="O53" i="1"/>
  <c r="D53" i="1"/>
  <c r="D52" i="1" s="1"/>
  <c r="O52" i="1"/>
  <c r="F52" i="1"/>
  <c r="F49" i="1" s="1"/>
  <c r="F12" i="1" s="1"/>
  <c r="O51" i="1"/>
  <c r="D51" i="1"/>
  <c r="E50" i="1"/>
  <c r="E49" i="1" s="1"/>
  <c r="D50" i="1"/>
  <c r="D48" i="1"/>
  <c r="D47" i="1"/>
  <c r="D46" i="1"/>
  <c r="D45" i="1"/>
  <c r="E44" i="1"/>
  <c r="E43" i="1" s="1"/>
  <c r="E13" i="1" s="1"/>
  <c r="D44" i="1"/>
  <c r="D43" i="1" s="1"/>
  <c r="D42" i="1"/>
  <c r="D41" i="1"/>
  <c r="D40" i="1" s="1"/>
  <c r="E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0" i="1" s="1"/>
  <c r="D21" i="1"/>
  <c r="E20" i="1"/>
  <c r="D19" i="1"/>
  <c r="D18" i="1" s="1"/>
  <c r="E18" i="1"/>
  <c r="D17" i="1"/>
  <c r="D16" i="1"/>
  <c r="D15" i="1"/>
  <c r="D14" i="1" s="1"/>
  <c r="E14" i="1"/>
  <c r="I54" i="5" l="1"/>
  <c r="K53" i="5"/>
  <c r="K48" i="5"/>
  <c r="I48" i="5" s="1"/>
  <c r="F16" i="3"/>
  <c r="H14" i="3"/>
  <c r="F14" i="3" s="1"/>
  <c r="G49" i="2"/>
  <c r="G73" i="2"/>
  <c r="G52" i="2" s="1"/>
  <c r="K52" i="2"/>
  <c r="K15" i="2" s="1"/>
  <c r="G15" i="2" s="1"/>
  <c r="D68" i="1"/>
  <c r="E12" i="1"/>
  <c r="D13" i="1"/>
  <c r="D12" i="1" s="1"/>
  <c r="D49" i="1"/>
  <c r="K16" i="5" l="1"/>
  <c r="I16" i="5" s="1"/>
  <c r="I53" i="5"/>
</calcChain>
</file>

<file path=xl/sharedStrings.xml><?xml version="1.0" encoding="utf-8"?>
<sst xmlns="http://schemas.openxmlformats.org/spreadsheetml/2006/main" count="803" uniqueCount="343">
  <si>
    <t>Հավելված 1</t>
  </si>
  <si>
    <t xml:space="preserve">ՀՀ Սյունիքի մարզի                     </t>
  </si>
  <si>
    <t>Մեղրի համայնքի ավագանու</t>
  </si>
  <si>
    <t xml:space="preserve">        2025թ. դեկտեմբերի  -ի N    -Ն որոշման</t>
  </si>
  <si>
    <t xml:space="preserve">
ՀԱՄԱՅՆՔԻ ԲՅՈՒՋԵԻ ԵԿԱՄՈՒՏՆԵՐ</t>
  </si>
  <si>
    <t>2024 ԹՎԱԿԱՆԻ ԴԵԿՏԵՄԲԵՐԻ 24-Ի «ՀԱՅԱՍՏԱՆԻ ՀԱՆՐԱՊԵՏՈՒԹՅԱՆ ՍՅՈՒՆԻՔԻ ՄԱՐԶԻ ՄԵՂՐԻ ՀԱՄԱՅՆՔԻ 2025 ԹՎԱԿԱՆԻ ԲՅՈՒՋԵՆ ՀԱՍՏԱՏԵԼՈՒ ՄԱՍԻՆ»  N 128-Ն ՈՐՈՇՄԱՆ 1-ԻՆ ՀԱՏՎԱԾՈՒՄ ԿԱՏԱՐՎՈՂ ՓՈՓՈԽՈՒԹՅՈՒՆՆԵՐԸ ԵՎ ԼՐԱՑՈՒՄՆԵՐԸ</t>
  </si>
  <si>
    <t>(հազար դրամով)</t>
  </si>
  <si>
    <t>Տողի NN</t>
  </si>
  <si>
    <t>Եկամտատեսակները</t>
  </si>
  <si>
    <t>Հոդվածի NN</t>
  </si>
  <si>
    <t>Ընդամենը</t>
  </si>
  <si>
    <t>այդ թվում՝</t>
  </si>
  <si>
    <t>վարչական բյուջե</t>
  </si>
  <si>
    <t>ֆոնդային բյուջե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</si>
  <si>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</si>
  <si>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</si>
  <si>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</si>
  <si>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</si>
  <si>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</si>
  <si>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</si>
  <si>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</si>
  <si>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</si>
  <si>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</si>
  <si>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</si>
  <si>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</si>
  <si>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</si>
  <si>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</si>
  <si>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</si>
  <si>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</si>
  <si>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</si>
  <si>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</si>
  <si>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</si>
  <si>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</si>
  <si>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</si>
  <si>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</si>
  <si>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</si>
  <si>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</si>
  <si>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</si>
  <si>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</si>
  <si>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</si>
  <si>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</si>
  <si>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</si>
  <si>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</si>
  <si>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</si>
  <si>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</si>
  <si>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</si>
  <si>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</si>
  <si>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</si>
  <si>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</si>
  <si>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</si>
  <si>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</si>
  <si>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</si>
  <si>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</si>
  <si>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</si>
  <si>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</si>
  <si>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</si>
  <si>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</si>
  <si>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</si>
  <si>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</si>
  <si>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</si>
  <si>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</si>
  <si>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</si>
  <si>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</si>
  <si>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</si>
  <si>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</si>
  <si>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</si>
  <si>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</si>
  <si>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</si>
  <si>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</si>
  <si>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</si>
  <si>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</si>
  <si>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</si>
  <si>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</si>
  <si>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</si>
  <si>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</si>
  <si>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</si>
  <si>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</si>
  <si>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</si>
  <si>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</si>
  <si>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</si>
  <si>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</si>
  <si>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</si>
  <si>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</si>
  <si>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</si>
  <si>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</si>
  <si>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</si>
  <si>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</si>
  <si>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</si>
  <si>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</si>
  <si>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</si>
  <si>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</si>
  <si>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</si>
  <si>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</si>
  <si>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</si>
  <si>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</si>
  <si>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</si>
  <si>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</si>
  <si>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</si>
  <si>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</si>
  <si>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</si>
  <si>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</si>
  <si>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</si>
  <si>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</si>
  <si>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</si>
  <si>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</si>
  <si>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</si>
  <si>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</si>
  <si>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</si>
  <si>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</si>
  <si>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</si>
  <si>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</si>
  <si>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</si>
  <si>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</si>
  <si>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</si>
  <si>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</si>
  <si>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</si>
  <si>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</si>
  <si>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</si>
  <si>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</si>
  <si>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</si>
  <si>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</si>
  <si>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</si>
  <si>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</si>
  <si>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</si>
  <si>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</si>
  <si>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</si>
  <si>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</si>
  <si>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</si>
  <si>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</si>
  <si>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</si>
  <si>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</si>
  <si>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</si>
  <si>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</si>
  <si>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</si>
  <si>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</si>
  <si>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</si>
  <si>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</si>
  <si>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</si>
  <si>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</si>
  <si>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</si>
  <si>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</si>
  <si>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</si>
  <si>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</si>
  <si>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</si>
  <si>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</si>
  <si>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 xml:space="preserve">              ՀԱՄԱՅՆՔԻ ՂԵԿԱՎԱՐ՝                                               Խ. ԱՆԴՐԵԱՍՅԱՆ</t>
  </si>
  <si>
    <t>Հավելված N 2</t>
  </si>
  <si>
    <t>ՀՀ Սյունիքի մարզի</t>
  </si>
  <si>
    <t>Մեղրի  համայնքի ավագանու</t>
  </si>
  <si>
    <t xml:space="preserve">     ՀԱՄԱՅՆՔԻ ԲՅՈՒՋԵԻ ԾԱԽՍԵՐԸ ԸՍՏ ԲՅՈՒՋԵՏԱՅԻՆ  ԾԱԽՍԵՐԻ ԳՈՐԾԱՌՆԱԿԱՆ ԴԱՍԱԿԱՐԳՄԱՆ</t>
  </si>
  <si>
    <t xml:space="preserve">                                                         </t>
  </si>
  <si>
    <t>2024 ԹՎԱԿԱՆԻ ԴԵԿՏԵՄԲԵՐԻ 24-Ի «ՀԱՅԱՍՏԱՆԻ ՀԱՆՐԱՊԵՏՈՒԹՅԱՆ ՍՅՈՒՆԻՔԻ ՄԱՐԶԻ ՄԵՂՐԻ ՀԱՄԱՅՆՔԻ 2025 ԹՎԱԿԱՆԻ ԲՅՈՒՋԵՆ ՀԱՍՏԱՏԵԼՈՒ ՄԱՍԻՆ» N 128-Ն ՈՐՈՇՄԱՆ 2-ՐԴ ՀԱՏՎԱԾՈՒՄ ԿԱՏԱՐՎՈՂ ՓՈՓՈԽՈՒԹՅՈՒՆՆԵՐԸ ԵՎ ԼՐԱՑՈՒՄՆԵՐԸ</t>
  </si>
  <si>
    <t>Տողի
NN</t>
  </si>
  <si>
    <t>Բաժին</t>
  </si>
  <si>
    <t>Խումբ</t>
  </si>
  <si>
    <t>Դաս</t>
  </si>
  <si>
    <t>Բյուջետային ծախսերի 
գործառնական դասակարգման բաժինների, խմբերի 
և դասերի անվանումները</t>
  </si>
  <si>
    <t>Ընդամենը (ս.7+ս.8)</t>
  </si>
  <si>
    <t>այդ թվում`</t>
  </si>
  <si>
    <t>1</t>
  </si>
  <si>
    <t>2</t>
  </si>
  <si>
    <t>3</t>
  </si>
  <si>
    <t>4</t>
  </si>
  <si>
    <t>5</t>
  </si>
  <si>
    <t>6</t>
  </si>
  <si>
    <t>7</t>
  </si>
  <si>
    <t>8</t>
  </si>
  <si>
    <t xml:space="preserve">2000 </t>
  </si>
  <si>
    <t> X</t>
  </si>
  <si>
    <t>ԸՆԴԱՄԵՆԸ ԾԱԽՍԵՐ</t>
  </si>
  <si>
    <t xml:space="preserve">2500 </t>
  </si>
  <si>
    <t>0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</si>
  <si>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</si>
  <si>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</si>
  <si>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</si>
  <si>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</si>
  <si>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</si>
  <si>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 xml:space="preserve">2520 </t>
  </si>
  <si>
    <t>Կեղտաջրերի հեռացում, որից`</t>
  </si>
  <si>
    <t xml:space="preserve">2521 </t>
  </si>
  <si>
    <t>Կեղտաջրերի հեռացում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</si>
  <si>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</si>
  <si>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</si>
  <si>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</si>
  <si>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</si>
  <si>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</si>
  <si>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</si>
  <si>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</si>
  <si>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</si>
  <si>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</si>
  <si>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</si>
  <si>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</si>
  <si>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</si>
  <si>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 xml:space="preserve">2560 </t>
  </si>
  <si>
    <t>Շրջակա միջավայրի պաշտպանություն (այլ դասերին չպատկանող), որից`</t>
  </si>
  <si>
    <t xml:space="preserve">2561 </t>
  </si>
  <si>
    <t>Շրջակա միջավայրի պաշտպանություն (այլ դասերին չպատկանող)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</si>
  <si>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</si>
  <si>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</si>
  <si>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</si>
  <si>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</si>
  <si>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</si>
  <si>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</si>
  <si>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</si>
  <si>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</si>
  <si>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</si>
  <si>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</si>
  <si>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</si>
  <si>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</si>
  <si>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</si>
  <si>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</si>
  <si>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</si>
  <si>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</si>
  <si>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</si>
  <si>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</si>
  <si>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</si>
  <si>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</si>
  <si>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</si>
  <si>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</si>
  <si>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</si>
  <si>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</si>
  <si>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</si>
  <si>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</si>
  <si>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</si>
  <si>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</si>
  <si>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</si>
  <si>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</si>
  <si>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</si>
  <si>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</si>
  <si>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</si>
  <si>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</si>
  <si>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</si>
  <si>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</si>
  <si>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</si>
  <si>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</si>
  <si>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</si>
  <si>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</si>
  <si>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ՏՆՏԵՍԱԿԱՆ ՀԱՐԱԲԵՐՈՒԹՅՈՒՆՆԵՐ </t>
  </si>
  <si>
    <t>Տնտեսական հարաբերություններ (այլ դասերին չպատկանող)</t>
  </si>
  <si>
    <t>ԲՆԱԿԱՐԱՆԱՅԻՆ ՇԻՆԱՐԱՐՈՒԹՅՈՒՆ ԵՎ ԿՈՄՈՒՆԱԼ ԾԱՌԱՅՈՒԹՅՈՒՆ (տող3610+տող3620+տող3630+տող3640+տող3650+տող3660)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</si>
  <si>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</si>
  <si>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</si>
  <si>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</si>
  <si>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</si>
  <si>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2820 </t>
  </si>
  <si>
    <t>Մշակութային ծառայություններ, որից`</t>
  </si>
  <si>
    <t xml:space="preserve">2821 </t>
  </si>
  <si>
    <t>Գրադարաններ</t>
  </si>
  <si>
    <t xml:space="preserve">2822 </t>
  </si>
  <si>
    <t>Թանգարաններ և ցուցասրահներ</t>
  </si>
  <si>
    <t xml:space="preserve">2823 </t>
  </si>
  <si>
    <t>Մշակույթի տներ, ակումբներ, կենտրոններ</t>
  </si>
  <si>
    <t xml:space="preserve">2824 </t>
  </si>
  <si>
    <t>Այլ մշակութային կազմակերպություններ</t>
  </si>
  <si>
    <t xml:space="preserve">2825 </t>
  </si>
  <si>
    <t>Արվեստ</t>
  </si>
  <si>
    <t xml:space="preserve">2826 </t>
  </si>
  <si>
    <t>Կինեմատոգրաֆիա</t>
  </si>
  <si>
    <t xml:space="preserve">2827 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</si>
  <si>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</si>
  <si>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</si>
  <si>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</si>
  <si>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</si>
  <si>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</si>
  <si>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</si>
  <si>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</si>
  <si>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</si>
  <si>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</si>
  <si>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</si>
  <si>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</si>
  <si>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</si>
  <si>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</si>
  <si>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</si>
  <si>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</si>
  <si>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</si>
  <si>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</si>
  <si>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2850 </t>
  </si>
  <si>
    <t>Հանգստի, մշակույթի և կրոնի գծով հետազոտական և նախագծային աշխատանքներ, որից`</t>
  </si>
  <si>
    <t xml:space="preserve">2851 </t>
  </si>
  <si>
    <t>Հանգստի, մշակույթի և կրոնի գծով հետազոտական և նախագծային աշխատանքներ</t>
  </si>
  <si>
    <t>Բնակարանային շինարարություն</t>
  </si>
  <si>
    <t xml:space="preserve">2900 </t>
  </si>
  <si>
    <t>9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</si>
  <si>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</si>
  <si>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</si>
  <si>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</si>
  <si>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            ՀԱՄԱՅԻՆՔԻ ՂԵԿԱՎԱՐ</t>
  </si>
  <si>
    <t>ՀԱՄԱՅՆՔԻ ՂԵԿԱՎԱՐ՝                                               Խ. ԱՆԴՐԵԱՍՅԱՆ</t>
  </si>
  <si>
    <t xml:space="preserve">                         Հավելված 3</t>
  </si>
  <si>
    <t xml:space="preserve"> ՀՀ Սյունիքի մարզի                     </t>
  </si>
  <si>
    <t>ՀԱՄԱՅՆՔԻ ԲՅՈՒՋԵԻ ԾԱԽՍԵՐԸ ԸՍՏ ԲՅՈՒՋԵՏԱՅԻՆ ԾԱԽՍԵՐԻ ՏՆՏԵՍԱԳԻՏԱԿԱՆ  ԴԱՍԱԿԱՐԳՄԱՆ</t>
  </si>
  <si>
    <t xml:space="preserve">                                                                                       </t>
  </si>
  <si>
    <t xml:space="preserve">               </t>
  </si>
  <si>
    <t>2024 ԹՎԱԿԱՆԻ ԴԵԿՏԵՄԲԵՐԻ 24-Ի «ՀԱՅԱՍՏԱՆԻ ՀԱՆՐԱՊԵՏՈՒԹՅԱՆ ՍՅՈՒՆԻՔԻ ՄԱՐԶԻ ՄԵՂՐԻ ՀԱՄԱՅՆՔԻ 2025 ԹՎԱԿԱՆԻ ԲՅՈՒՋԵՆ ՀԱՍՏԱՏԵԼՈՒ ՄԱՍԻՆ» 128-Ն ՈՐՈՇՄԱՆ 3-ՐԴ ՀԱՏՎԱԾՈՒՄ ԿԱՏԱՐՎՈՂ ՓՈՓՈԽՈՒԹՅՈՒՆՆԵՐԸ ԵՎ ԼՐԱՑՈՒՄՆԵՐԸ</t>
  </si>
  <si>
    <t>2024 ԹՎԱԿԱՆԻ ԴԵԿՏԵՄԲԵՐԻ 24-Ի «ՄԵՂՐԻ ՀԱՄԱՅՆՔԻ 2025 ԹՎԱԿԱՆԻ ԲՅՈՒՋԵՆ ՀԱՍՏԱՏԵԼՈՒ ՄԱՍԻՆ»  N 128-Ն ՈՐՈՇՄԱՆ 1-ԻՆ ՀԱՏՎԱԾՈՒՄ ԿԱՏԱՐՎՈՂ ՓՈՓՈԽՈՒԹՅՈՒՆՆԵՐԸ ԵՎ ԼՐԱՑՈՒՄՆԵՐԸ</t>
  </si>
  <si>
    <t xml:space="preserve">Բյուջետային ծախսերի տնտեսագիտական 
դասակարգման հոդվածների անվանումները
</t>
  </si>
  <si>
    <t>NN</t>
  </si>
  <si>
    <t>Ընդամենը (ս.5+ս.6)</t>
  </si>
  <si>
    <t>այդ թվում</t>
  </si>
  <si>
    <t>վարչական մաս</t>
  </si>
  <si>
    <t>ֆոնդային մաս</t>
  </si>
  <si>
    <t xml:space="preserve"> ԸՆԴԱՄԵՆԸ    ԾԱԽՍԵՐ                                         (տող4050+տող5000+տող 6000)</t>
  </si>
  <si>
    <t xml:space="preserve">Ա.   ԸՆԹԱՑԻԿ  ԾԱԽՍԵՐ՛                (տող4100+տող4200+տող4300+տող4400+տող4500+ տող4600+տող4700)  </t>
  </si>
  <si>
    <t xml:space="preserve">Բ. ՈՉ ՖԻՆԱՆՍԱԿԱՆ ԱԿՏԻՎՆԵՐԻ ԳԾՈՎ ԾԱԽՍԵՐ                     </t>
  </si>
  <si>
    <t>x</t>
  </si>
  <si>
    <t>ՇԵՆՔԵՐ ԵՎ ՇԻՆՈՒԹՅՈՒՆՆԵՐ                          (տող5111+տող5112+տող5113)</t>
  </si>
  <si>
    <t>Շենքերի և շինությունների կապիտալ վերանորոգում</t>
  </si>
  <si>
    <t>5123</t>
  </si>
  <si>
    <t>- Այլ մեքենաներ և սարքավորումներ</t>
  </si>
  <si>
    <t>5129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</si>
  <si>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</si>
  <si>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</si>
  <si>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</si>
  <si>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ՉԱՐՏԱԴՐՎԱԾ ԱԿՏԻՎՆԵՐԻ ԻՐԱՑՈՒՄԻՑ ՄՈՒՏՔԵՐ`</t>
  </si>
  <si>
    <t>ՀՈՂԻ ԻՐԱՑՈՒՄԻՑ ՄՈՒՏՔԵՐ</t>
  </si>
  <si>
    <t xml:space="preserve">                          ՀԱՄԱՅԻՆՔԻ ՂԵԿԱՎԱՐ՝</t>
  </si>
  <si>
    <t>ՀԱՄԱՅՆՔԻ ՂԵԿԱՎԱՐ՝                                                  Խ. ԱՆԴՐԵԱՍՅԱՆ</t>
  </si>
  <si>
    <t>Հավելված 4</t>
  </si>
  <si>
    <t xml:space="preserve">          Մեղրի համայնքի ավագանու</t>
  </si>
  <si>
    <t>ՀԱՄԱՅՆՔԻ ԲՅՈՒՋԵԻ ԾԱԽՍԵՐԸ ԸՍՏ ԲՅՈՒՋԵՏԱՅԻՆ ԾԱԽՍԵՐԻ ԳՈՐԾԱՌՆԱԿԱՆ ԵՎ ՏՆՏԵՍԱԳԻՏԱԿԱՆ  ԴԱՍԱԿԱՐԳՄԱՆ</t>
  </si>
  <si>
    <t xml:space="preserve">                                                          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</si>
  <si>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</si>
  <si>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</si>
  <si>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</si>
  <si>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- Շենքերի և կառույցների ընթացիկ նորոգում և պահպանում</t>
  </si>
  <si>
    <t>4251</t>
  </si>
  <si>
    <t>- Սուբսիդիաներ ոչ ֆինանսական պետական (hամայնքային) կազմակերպություններին</t>
  </si>
  <si>
    <t>4511</t>
  </si>
  <si>
    <t>- Պարտադիր վճարներ</t>
  </si>
  <si>
    <t>4823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</si>
  <si>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</si>
  <si>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</si>
  <si>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</si>
  <si>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</si>
  <si>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</si>
  <si>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</si>
  <si>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</si>
  <si>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</si>
  <si>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</si>
  <si>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</si>
  <si>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</si>
  <si>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</si>
  <si>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           ՀԱՄԱՅԻՆՔԻ ՂԵԿԱՎԱՐ՝                                       Խ. ԱՆԴՐԵԱՍՅԱՆ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</si>
</sst>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09]0.0"/>
    <numFmt numFmtId="165" formatCode="[$-10409]0.000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8"/>
      <name val="Arial Armenian"/>
      <family val="2"/>
    </font>
    <font>
      <i/>
      <sz val="10"/>
      <name val="GHEA Grapalat"/>
      <family val="3"/>
    </font>
    <font>
      <b/>
      <i/>
      <sz val="10"/>
      <name val="GHEA Grapalat"/>
      <family val="3"/>
    </font>
    <font>
      <b/>
      <i/>
      <sz val="10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sz val="8"/>
      <name val="Arial LatArm"/>
      <family val="2"/>
    </font>
    <font>
      <i/>
      <sz val="8"/>
      <name val="GHEA Grapalat"/>
      <family val="3"/>
    </font>
    <font>
      <sz val="10"/>
      <name val="Arial LatArm"/>
      <family val="2"/>
    </font>
    <font>
      <i/>
      <sz val="11"/>
      <color theme="1"/>
      <name val="GHEA Grapalat"/>
      <family val="3"/>
    </font>
    <font>
      <b/>
      <i/>
      <sz val="10"/>
      <color theme="1"/>
      <name val="GHEA Grapalat"/>
      <family val="3"/>
    </font>
    <font>
      <b/>
      <i/>
      <sz val="12"/>
      <name val="GHEA Grapalat"/>
      <family val="3"/>
    </font>
    <font>
      <i/>
      <sz val="10"/>
      <color indexed="8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i/>
      <sz val="9"/>
      <color indexed="8"/>
      <name val="GHEA Grapalat"/>
      <family val="3"/>
    </font>
    <font>
      <i/>
      <sz val="8"/>
      <color indexed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32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1" applyNumberFormat="0" applyFont="0" applyFill="0" applyAlignment="0" applyProtection="0"/>
    <xf numFmtId="0" fontId="7" fillId="0" borderId="4" applyNumberFormat="0" applyFill="0" applyProtection="0">
      <alignment horizontal="right" vertical="center"/>
    </xf>
    <xf numFmtId="0" fontId="9" fillId="0" borderId="4" applyNumberFormat="0" applyFill="0" applyProtection="0">
      <alignment horizontal="center" vertical="center"/>
    </xf>
    <xf numFmtId="0" fontId="9" fillId="0" borderId="4" applyNumberFormat="0" applyFill="0" applyProtection="0">
      <alignment horizontal="left" vertical="center" wrapText="1"/>
    </xf>
    <xf numFmtId="4" fontId="9" fillId="0" borderId="4" applyFill="0" applyProtection="0">
      <alignment horizontal="right" vertical="center"/>
    </xf>
  </cellStyleXfs>
  <cellXfs count="175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right" vertical="center" wrapText="1"/>
    </xf>
    <xf numFmtId="0" fontId="6" fillId="0" borderId="2" xfId="2" applyFont="1" applyFill="1" applyBorder="1" applyAlignment="1">
      <alignment horizontal="center"/>
    </xf>
    <xf numFmtId="0" fontId="6" fillId="0" borderId="2" xfId="2" applyFont="1" applyFill="1" applyBorder="1"/>
    <xf numFmtId="0" fontId="2" fillId="0" borderId="0" xfId="2" applyFont="1" applyFill="1" applyBorder="1" applyAlignment="1">
      <alignment horizontal="right"/>
    </xf>
    <xf numFmtId="0" fontId="6" fillId="0" borderId="1" xfId="2" applyFont="1" applyFill="1"/>
    <xf numFmtId="0" fontId="6" fillId="0" borderId="0" xfId="0" applyFont="1"/>
    <xf numFmtId="0" fontId="2" fillId="0" borderId="3" xfId="0" applyFont="1" applyBorder="1" applyAlignment="1">
      <alignment horizontal="center" vertical="center" wrapText="1"/>
    </xf>
    <xf numFmtId="0" fontId="8" fillId="0" borderId="4" xfId="3" applyFont="1" applyFill="1">
      <alignment horizontal="right" vertical="center"/>
    </xf>
    <xf numFmtId="0" fontId="6" fillId="0" borderId="0" xfId="0" applyFont="1" applyAlignment="1">
      <alignment vertical="center"/>
    </xf>
    <xf numFmtId="0" fontId="2" fillId="0" borderId="4" xfId="4" applyFont="1" applyFill="1">
      <alignment horizontal="center" vertical="center"/>
    </xf>
    <xf numFmtId="0" fontId="2" fillId="0" borderId="4" xfId="5" applyFont="1" applyFill="1">
      <alignment horizontal="left" vertical="center" wrapText="1"/>
    </xf>
    <xf numFmtId="4" fontId="2" fillId="0" borderId="4" xfId="6" applyFont="1" applyFill="1">
      <alignment horizontal="right" vertical="center"/>
    </xf>
    <xf numFmtId="4" fontId="2" fillId="2" borderId="4" xfId="6" applyFont="1" applyFill="1">
      <alignment horizontal="right" vertical="center"/>
    </xf>
    <xf numFmtId="0" fontId="6" fillId="0" borderId="5" xfId="2" applyFont="1" applyFill="1" applyBorder="1"/>
    <xf numFmtId="0" fontId="2" fillId="0" borderId="0" xfId="4" applyFont="1" applyFill="1" applyBorder="1">
      <alignment horizontal="center" vertical="center"/>
    </xf>
    <xf numFmtId="0" fontId="2" fillId="0" borderId="0" xfId="5" applyFont="1" applyFill="1" applyBorder="1">
      <alignment horizontal="left" vertical="center" wrapText="1"/>
    </xf>
    <xf numFmtId="4" fontId="2" fillId="0" borderId="0" xfId="6" applyFont="1" applyFill="1" applyBorder="1">
      <alignment horizontal="right" vertical="center"/>
    </xf>
    <xf numFmtId="0" fontId="6" fillId="0" borderId="0" xfId="2" applyFont="1" applyFill="1" applyBorder="1"/>
    <xf numFmtId="0" fontId="10" fillId="0" borderId="1" xfId="2" applyFont="1" applyFill="1"/>
    <xf numFmtId="0" fontId="10" fillId="0" borderId="5" xfId="2" applyFont="1" applyFill="1" applyBorder="1"/>
    <xf numFmtId="0" fontId="10" fillId="0" borderId="0" xfId="2" applyFont="1" applyFill="1" applyBorder="1"/>
    <xf numFmtId="4" fontId="6" fillId="0" borderId="1" xfId="2" applyNumberFormat="1" applyFont="1" applyFill="1"/>
    <xf numFmtId="0" fontId="11" fillId="0" borderId="1" xfId="2" applyFont="1" applyFill="1"/>
    <xf numFmtId="0" fontId="11" fillId="0" borderId="5" xfId="2" applyFont="1" applyFill="1" applyBorder="1"/>
    <xf numFmtId="0" fontId="11" fillId="0" borderId="0" xfId="2" applyFont="1" applyFill="1" applyBorder="1"/>
    <xf numFmtId="0" fontId="6" fillId="0" borderId="6" xfId="2" applyFont="1" applyFill="1" applyBorder="1"/>
    <xf numFmtId="0" fontId="2" fillId="0" borderId="7" xfId="4" applyFont="1" applyFill="1" applyBorder="1">
      <alignment horizontal="center" vertical="center"/>
    </xf>
    <xf numFmtId="4" fontId="2" fillId="0" borderId="7" xfId="6" applyFont="1" applyFill="1" applyBorder="1">
      <alignment horizontal="right" vertical="center"/>
    </xf>
    <xf numFmtId="0" fontId="6" fillId="2" borderId="1" xfId="2" applyFont="1" applyFill="1"/>
    <xf numFmtId="0" fontId="6" fillId="0" borderId="1" xfId="2" applyFont="1" applyFill="1" applyAlignment="1">
      <alignment horizontal="center"/>
    </xf>
    <xf numFmtId="0" fontId="6" fillId="0" borderId="1" xfId="2" applyFont="1" applyFill="1" applyAlignment="1">
      <alignment horizontal="righ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4" fillId="3" borderId="9" xfId="0" applyFont="1" applyFill="1" applyBorder="1" applyAlignment="1" applyProtection="1">
      <alignment horizontal="center" vertical="top" wrapText="1" readingOrder="1"/>
      <protection locked="0"/>
    </xf>
    <xf numFmtId="0" fontId="4" fillId="2" borderId="9" xfId="0" applyFont="1" applyFill="1" applyBorder="1" applyAlignment="1" applyProtection="1">
      <alignment horizontal="center" vertical="center" wrapText="1" readingOrder="1"/>
      <protection locked="0"/>
    </xf>
    <xf numFmtId="0" fontId="4" fillId="2" borderId="9" xfId="0" applyFont="1" applyFill="1" applyBorder="1" applyAlignment="1" applyProtection="1">
      <alignment horizontal="left" vertical="center" wrapText="1" readingOrder="1"/>
      <protection locked="0"/>
    </xf>
    <xf numFmtId="164" fontId="4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2" borderId="9" xfId="0" applyFont="1" applyFill="1" applyBorder="1" applyAlignment="1" applyProtection="1">
      <alignment horizontal="center" vertical="center" wrapText="1" readingOrder="1"/>
      <protection locked="0"/>
    </xf>
    <xf numFmtId="0" fontId="13" fillId="2" borderId="9" xfId="0" applyFont="1" applyFill="1" applyBorder="1" applyAlignment="1" applyProtection="1">
      <alignment horizontal="left" vertical="center" wrapText="1" readingOrder="1"/>
      <protection locked="0"/>
    </xf>
    <xf numFmtId="0" fontId="3" fillId="0" borderId="4" xfId="5" applyFont="1" applyFill="1">
      <alignment horizontal="left" vertical="center" wrapText="1"/>
    </xf>
    <xf numFmtId="164" fontId="13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165" fontId="13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165" fontId="2" fillId="2" borderId="0" xfId="0" applyNumberFormat="1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4" fillId="0" borderId="0" xfId="0" applyFont="1"/>
    <xf numFmtId="0" fontId="8" fillId="0" borderId="0" xfId="0" applyFont="1"/>
    <xf numFmtId="0" fontId="15" fillId="0" borderId="0" xfId="0" applyFont="1"/>
    <xf numFmtId="0" fontId="17" fillId="3" borderId="13" xfId="0" applyFont="1" applyFill="1" applyBorder="1" applyAlignment="1" applyProtection="1">
      <alignment horizontal="center" vertical="top" wrapText="1" readingOrder="1"/>
      <protection locked="0"/>
    </xf>
    <xf numFmtId="0" fontId="17" fillId="3" borderId="15" xfId="0" applyFont="1" applyFill="1" applyBorder="1" applyAlignment="1" applyProtection="1">
      <alignment horizontal="center" vertical="top" wrapText="1" readingOrder="1"/>
      <protection locked="0"/>
    </xf>
    <xf numFmtId="0" fontId="4" fillId="3" borderId="20" xfId="0" applyFont="1" applyFill="1" applyBorder="1" applyAlignment="1" applyProtection="1">
      <alignment horizontal="center" vertical="top" wrapText="1" readingOrder="1"/>
      <protection locked="0"/>
    </xf>
    <xf numFmtId="0" fontId="4" fillId="2" borderId="16" xfId="0" applyFont="1" applyFill="1" applyBorder="1" applyAlignment="1" applyProtection="1">
      <alignment horizontal="center" vertical="top" wrapText="1" readingOrder="1"/>
      <protection locked="0"/>
    </xf>
    <xf numFmtId="0" fontId="2" fillId="2" borderId="11" xfId="0" applyFont="1" applyFill="1" applyBorder="1" applyAlignment="1" applyProtection="1">
      <alignment vertical="top" wrapText="1"/>
      <protection locked="0"/>
    </xf>
    <xf numFmtId="0" fontId="4" fillId="3" borderId="12" xfId="0" applyFont="1" applyFill="1" applyBorder="1" applyAlignment="1" applyProtection="1">
      <alignment horizontal="center" vertical="top" wrapText="1" readingOrder="1"/>
      <protection locked="0"/>
    </xf>
    <xf numFmtId="166" fontId="4" fillId="3" borderId="9" xfId="0" applyNumberFormat="1" applyFont="1" applyFill="1" applyBorder="1" applyAlignment="1" applyProtection="1">
      <alignment horizontal="right" vertical="top" wrapText="1" readingOrder="1"/>
      <protection locked="0"/>
    </xf>
    <xf numFmtId="0" fontId="4" fillId="2" borderId="22" xfId="0" applyFont="1" applyFill="1" applyBorder="1" applyAlignment="1" applyProtection="1">
      <alignment horizontal="center" vertical="top" wrapText="1" readingOrder="1"/>
      <protection locked="0"/>
    </xf>
    <xf numFmtId="166" fontId="4" fillId="3" borderId="3" xfId="0" applyNumberFormat="1" applyFont="1" applyFill="1" applyBorder="1" applyAlignment="1" applyProtection="1">
      <alignment horizontal="center" vertical="top" wrapText="1" readingOrder="1"/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166" fontId="4" fillId="3" borderId="9" xfId="0" applyNumberFormat="1" applyFont="1" applyFill="1" applyBorder="1" applyAlignment="1" applyProtection="1">
      <alignment vertical="top" wrapText="1" readingOrder="1"/>
      <protection locked="0"/>
    </xf>
    <xf numFmtId="166" fontId="4" fillId="3" borderId="3" xfId="0" applyNumberFormat="1" applyFont="1" applyFill="1" applyBorder="1" applyAlignment="1" applyProtection="1">
      <alignment vertical="top" wrapText="1" readingOrder="1"/>
      <protection locked="0"/>
    </xf>
    <xf numFmtId="0" fontId="4" fillId="2" borderId="13" xfId="0" applyFont="1" applyFill="1" applyBorder="1" applyAlignment="1" applyProtection="1">
      <alignment horizontal="right" vertical="center" wrapText="1" readingOrder="1"/>
      <protection locked="0"/>
    </xf>
    <xf numFmtId="166" fontId="4" fillId="3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13" fillId="2" borderId="9" xfId="0" applyFont="1" applyFill="1" applyBorder="1" applyAlignment="1" applyProtection="1">
      <alignment vertical="center" wrapText="1" readingOrder="1"/>
      <protection locked="0"/>
    </xf>
    <xf numFmtId="0" fontId="13" fillId="2" borderId="16" xfId="0" applyFont="1" applyFill="1" applyBorder="1" applyAlignment="1" applyProtection="1">
      <alignment horizontal="right" vertical="center" wrapText="1" readingOrder="1"/>
      <protection locked="0"/>
    </xf>
    <xf numFmtId="164" fontId="13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2" borderId="12" xfId="0" applyFont="1" applyFill="1" applyBorder="1" applyAlignment="1" applyProtection="1">
      <alignment vertical="center" wrapText="1" readingOrder="1"/>
      <protection locked="0"/>
    </xf>
    <xf numFmtId="164" fontId="13" fillId="2" borderId="23" xfId="0" applyNumberFormat="1" applyFont="1" applyFill="1" applyBorder="1" applyAlignment="1" applyProtection="1">
      <alignment horizontal="right" vertical="center" wrapText="1" readingOrder="1"/>
      <protection locked="0"/>
    </xf>
    <xf numFmtId="164" fontId="13" fillId="2" borderId="20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2" borderId="22" xfId="0" applyFont="1" applyFill="1" applyBorder="1" applyAlignment="1" applyProtection="1">
      <alignment horizontal="right" vertical="center" wrapText="1" readingOrder="1"/>
      <protection locked="0"/>
    </xf>
    <xf numFmtId="164" fontId="13" fillId="2" borderId="24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3" fillId="0" borderId="25" xfId="4" applyFont="1" applyFill="1" applyBorder="1">
      <alignment horizontal="center" vertical="center"/>
    </xf>
    <xf numFmtId="0" fontId="3" fillId="2" borderId="0" xfId="0" applyFont="1" applyFill="1" applyAlignment="1" applyProtection="1">
      <alignment vertical="top" wrapText="1"/>
      <protection locked="0"/>
    </xf>
    <xf numFmtId="164" fontId="4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2" borderId="3" xfId="0" applyFont="1" applyFill="1" applyBorder="1" applyAlignment="1" applyProtection="1">
      <alignment horizontal="right" vertical="center" wrapText="1" readingOrder="1"/>
      <protection locked="0"/>
    </xf>
    <xf numFmtId="0" fontId="2" fillId="0" borderId="25" xfId="4" applyFont="1" applyFill="1" applyBorder="1">
      <alignment horizontal="center" vertical="center"/>
    </xf>
    <xf numFmtId="0" fontId="13" fillId="2" borderId="29" xfId="0" applyFont="1" applyFill="1" applyBorder="1" applyAlignment="1" applyProtection="1">
      <alignment horizontal="right" vertical="center" wrapText="1" readingOrder="1"/>
      <protection locked="0"/>
    </xf>
    <xf numFmtId="164" fontId="13" fillId="2" borderId="30" xfId="0" applyNumberFormat="1" applyFont="1" applyFill="1" applyBorder="1" applyAlignment="1" applyProtection="1">
      <alignment horizontal="right" vertical="center" wrapText="1" readingOrder="1"/>
      <protection locked="0"/>
    </xf>
    <xf numFmtId="164" fontId="4" fillId="2" borderId="20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2" borderId="31" xfId="0" applyFont="1" applyFill="1" applyBorder="1" applyAlignment="1" applyProtection="1">
      <alignment horizontal="right" vertical="center" wrapText="1" readingOrder="1"/>
      <protection locked="0"/>
    </xf>
    <xf numFmtId="0" fontId="13" fillId="2" borderId="31" xfId="0" applyFont="1" applyFill="1" applyBorder="1" applyAlignment="1" applyProtection="1">
      <alignment horizontal="right" vertical="center" wrapText="1" readingOrder="1"/>
      <protection locked="0"/>
    </xf>
    <xf numFmtId="0" fontId="13" fillId="2" borderId="0" xfId="0" applyFont="1" applyFill="1" applyAlignment="1" applyProtection="1">
      <alignment horizontal="center" vertical="center" wrapText="1" readingOrder="1"/>
      <protection locked="0"/>
    </xf>
    <xf numFmtId="0" fontId="13" fillId="2" borderId="0" xfId="0" applyFont="1" applyFill="1" applyAlignment="1" applyProtection="1">
      <alignment vertical="center" wrapText="1" readingOrder="1"/>
      <protection locked="0"/>
    </xf>
    <xf numFmtId="164" fontId="13" fillId="2" borderId="0" xfId="0" applyNumberFormat="1" applyFont="1" applyFill="1" applyAlignment="1" applyProtection="1">
      <alignment horizontal="right" vertical="center" wrapText="1" readingOrder="1"/>
      <protection locked="0"/>
    </xf>
    <xf numFmtId="0" fontId="13" fillId="2" borderId="0" xfId="0" applyFont="1" applyFill="1" applyAlignment="1" applyProtection="1">
      <alignment horizontal="right" vertical="center" wrapText="1" readingOrder="1"/>
      <protection locked="0"/>
    </xf>
    <xf numFmtId="0" fontId="3" fillId="0" borderId="0" xfId="0" applyFont="1" applyAlignment="1">
      <alignment vertical="center"/>
    </xf>
    <xf numFmtId="0" fontId="13" fillId="3" borderId="9" xfId="0" applyFont="1" applyFill="1" applyBorder="1" applyAlignment="1" applyProtection="1">
      <alignment horizontal="center" vertical="top" wrapText="1" readingOrder="1"/>
      <protection locked="0"/>
    </xf>
    <xf numFmtId="0" fontId="4" fillId="2" borderId="9" xfId="0" applyFont="1" applyFill="1" applyBorder="1" applyAlignment="1" applyProtection="1">
      <alignment horizontal="center" vertical="top" wrapText="1" readingOrder="1"/>
      <protection locked="0"/>
    </xf>
    <xf numFmtId="164" fontId="4" fillId="2" borderId="16" xfId="0" applyNumberFormat="1" applyFont="1" applyFill="1" applyBorder="1" applyAlignment="1" applyProtection="1">
      <alignment horizontal="right" vertical="center" wrapText="1" readingOrder="1"/>
      <protection locked="0"/>
    </xf>
    <xf numFmtId="165" fontId="3" fillId="2" borderId="0" xfId="0" applyNumberFormat="1" applyFont="1" applyFill="1"/>
    <xf numFmtId="0" fontId="3" fillId="2" borderId="0" xfId="0" applyFont="1" applyFill="1"/>
    <xf numFmtId="0" fontId="13" fillId="2" borderId="9" xfId="0" applyFont="1" applyFill="1" applyBorder="1" applyAlignment="1" applyProtection="1">
      <alignment horizontal="left" vertical="top" wrapText="1" readingOrder="1"/>
      <protection locked="0"/>
    </xf>
    <xf numFmtId="0" fontId="13" fillId="2" borderId="16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vertical="center" wrapText="1"/>
    </xf>
    <xf numFmtId="0" fontId="4" fillId="0" borderId="0" xfId="1" applyFont="1" applyAlignment="1" applyProtection="1">
      <alignment horizontal="center" vertical="top" wrapText="1" readingOrder="1"/>
      <protection locked="0"/>
    </xf>
    <xf numFmtId="0" fontId="12" fillId="0" borderId="0" xfId="0" applyFont="1" applyAlignment="1">
      <alignment horizontal="center"/>
    </xf>
    <xf numFmtId="0" fontId="13" fillId="2" borderId="0" xfId="0" applyFont="1" applyFill="1" applyAlignment="1" applyProtection="1">
      <alignment vertical="top" wrapText="1" readingOrder="1"/>
      <protection locked="0"/>
    </xf>
    <xf numFmtId="0" fontId="2" fillId="2" borderId="0" xfId="0" applyFont="1" applyFill="1"/>
    <xf numFmtId="0" fontId="13" fillId="2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164" fontId="13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2" borderId="11" xfId="0" applyFont="1" applyFill="1" applyBorder="1" applyAlignment="1" applyProtection="1">
      <alignment vertical="top" wrapText="1"/>
      <protection locked="0"/>
    </xf>
    <xf numFmtId="164" fontId="2" fillId="2" borderId="11" xfId="0" applyNumberFormat="1" applyFont="1" applyFill="1" applyBorder="1" applyAlignment="1" applyProtection="1">
      <alignment vertical="top" wrapText="1"/>
      <protection locked="0"/>
    </xf>
    <xf numFmtId="164" fontId="2" fillId="2" borderId="12" xfId="0" applyNumberFormat="1" applyFont="1" applyFill="1" applyBorder="1" applyAlignment="1" applyProtection="1">
      <alignment vertical="top" wrapText="1"/>
      <protection locked="0"/>
    </xf>
    <xf numFmtId="164" fontId="4" fillId="2" borderId="16" xfId="0" applyNumberFormat="1" applyFont="1" applyFill="1" applyBorder="1" applyAlignment="1" applyProtection="1">
      <alignment horizontal="right" vertical="center" wrapText="1" readingOrder="1"/>
      <protection locked="0"/>
    </xf>
    <xf numFmtId="164" fontId="4" fillId="2" borderId="11" xfId="0" applyNumberFormat="1" applyFont="1" applyFill="1" applyBorder="1" applyAlignment="1" applyProtection="1">
      <alignment horizontal="right" vertical="center" wrapText="1" readingOrder="1"/>
      <protection locked="0"/>
    </xf>
    <xf numFmtId="164" fontId="4" fillId="2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2" borderId="9" xfId="0" applyFont="1" applyFill="1" applyBorder="1" applyAlignment="1" applyProtection="1">
      <alignment horizontal="center" vertical="center" wrapText="1" readingOrder="1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164" fontId="4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164" fontId="3" fillId="2" borderId="11" xfId="0" applyNumberFormat="1" applyFont="1" applyFill="1" applyBorder="1" applyAlignment="1" applyProtection="1">
      <alignment vertical="top" wrapText="1"/>
      <protection locked="0"/>
    </xf>
    <xf numFmtId="164" fontId="3" fillId="2" borderId="12" xfId="0" applyNumberFormat="1" applyFont="1" applyFill="1" applyBorder="1" applyAlignment="1" applyProtection="1">
      <alignment vertical="top" wrapText="1"/>
      <protection locked="0"/>
    </xf>
    <xf numFmtId="0" fontId="13" fillId="2" borderId="9" xfId="0" applyFont="1" applyFill="1" applyBorder="1" applyAlignment="1" applyProtection="1">
      <alignment horizontal="center" vertical="top" wrapText="1" readingOrder="1"/>
      <protection locked="0"/>
    </xf>
    <xf numFmtId="0" fontId="13" fillId="3" borderId="9" xfId="0" applyFont="1" applyFill="1" applyBorder="1" applyAlignment="1" applyProtection="1">
      <alignment horizontal="center" vertical="top" wrapText="1" readingOrder="1"/>
      <protection locked="0"/>
    </xf>
    <xf numFmtId="0" fontId="4" fillId="3" borderId="9" xfId="0" applyFont="1" applyFill="1" applyBorder="1" applyAlignment="1" applyProtection="1">
      <alignment horizontal="center" vertical="top" wrapText="1" readingOrder="1"/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0" fontId="2" fillId="3" borderId="13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 applyProtection="1">
      <alignment vertical="top" wrapText="1"/>
      <protection locked="0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13" fillId="3" borderId="8" xfId="0" applyFont="1" applyFill="1" applyBorder="1" applyAlignment="1" applyProtection="1">
      <alignment horizontal="right" vertical="top" wrapText="1" readingOrder="1"/>
      <protection locked="0"/>
    </xf>
    <xf numFmtId="0" fontId="13" fillId="2" borderId="3" xfId="0" applyFont="1" applyFill="1" applyBorder="1" applyAlignment="1" applyProtection="1">
      <alignment horizontal="center" vertical="center" wrapText="1" readingOrder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horizontal="center" vertical="center" wrapText="1" readingOrder="1"/>
      <protection locked="0"/>
    </xf>
    <xf numFmtId="0" fontId="4" fillId="2" borderId="26" xfId="0" applyFont="1" applyFill="1" applyBorder="1" applyAlignment="1" applyProtection="1">
      <alignment horizontal="center" vertical="center" wrapText="1" readingOrder="1"/>
      <protection locked="0"/>
    </xf>
    <xf numFmtId="0" fontId="4" fillId="2" borderId="27" xfId="0" applyFont="1" applyFill="1" applyBorder="1" applyAlignment="1" applyProtection="1">
      <alignment horizontal="center" vertical="center" wrapText="1" readingOrder="1"/>
      <protection locked="0"/>
    </xf>
    <xf numFmtId="0" fontId="13" fillId="2" borderId="26" xfId="0" applyFont="1" applyFill="1" applyBorder="1" applyAlignment="1" applyProtection="1">
      <alignment horizontal="center" vertical="center" wrapText="1" readingOrder="1"/>
      <protection locked="0"/>
    </xf>
    <xf numFmtId="0" fontId="13" fillId="2" borderId="28" xfId="0" applyFont="1" applyFill="1" applyBorder="1" applyAlignment="1" applyProtection="1">
      <alignment horizontal="center" vertical="center" wrapText="1" readingOrder="1"/>
      <protection locked="0"/>
    </xf>
    <xf numFmtId="0" fontId="4" fillId="2" borderId="28" xfId="0" applyFont="1" applyFill="1" applyBorder="1" applyAlignment="1" applyProtection="1">
      <alignment horizontal="center" vertical="center" wrapText="1" readingOrder="1"/>
      <protection locked="0"/>
    </xf>
    <xf numFmtId="0" fontId="4" fillId="3" borderId="19" xfId="0" applyFont="1" applyFill="1" applyBorder="1" applyAlignment="1" applyProtection="1">
      <alignment horizontal="center" vertical="top" wrapText="1" readingOrder="1"/>
      <protection locked="0"/>
    </xf>
    <xf numFmtId="0" fontId="4" fillId="3" borderId="21" xfId="0" applyFont="1" applyFill="1" applyBorder="1" applyAlignment="1" applyProtection="1">
      <alignment horizontal="center" vertical="top" wrapText="1" readingOrder="1"/>
      <protection locked="0"/>
    </xf>
    <xf numFmtId="0" fontId="4" fillId="3" borderId="11" xfId="0" applyFont="1" applyFill="1" applyBorder="1" applyAlignment="1" applyProtection="1">
      <alignment horizontal="center" vertical="top" wrapText="1" readingOrder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13" fillId="3" borderId="21" xfId="0" applyFont="1" applyFill="1" applyBorder="1" applyAlignment="1" applyProtection="1">
      <alignment horizontal="center" vertical="top" wrapText="1" readingOrder="1"/>
      <protection locked="0"/>
    </xf>
    <xf numFmtId="0" fontId="13" fillId="3" borderId="11" xfId="0" applyFont="1" applyFill="1" applyBorder="1" applyAlignment="1" applyProtection="1">
      <alignment horizontal="center" vertical="top" wrapText="1" readingOrder="1"/>
      <protection locked="0"/>
    </xf>
    <xf numFmtId="0" fontId="13" fillId="2" borderId="20" xfId="0" applyFont="1" applyFill="1" applyBorder="1" applyAlignment="1" applyProtection="1">
      <alignment horizontal="center" vertical="center" wrapText="1" readingOrder="1"/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0" borderId="17" xfId="0" applyFont="1" applyBorder="1" applyAlignment="1">
      <alignment horizontal="right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16" fillId="2" borderId="9" xfId="0" applyFont="1" applyFill="1" applyBorder="1" applyAlignment="1" applyProtection="1">
      <alignment horizontal="center" vertical="center" wrapText="1" readingOrder="1"/>
      <protection locked="0"/>
    </xf>
    <xf numFmtId="0" fontId="13" fillId="3" borderId="16" xfId="0" applyFont="1" applyFill="1" applyBorder="1" applyAlignment="1" applyProtection="1">
      <alignment horizontal="center" vertical="center" wrapText="1" readingOrder="1"/>
      <protection locked="0"/>
    </xf>
    <xf numFmtId="0" fontId="13" fillId="2" borderId="3" xfId="0" applyFont="1" applyFill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6" xfId="0" applyFont="1" applyFill="1" applyBorder="1" applyAlignment="1" applyProtection="1">
      <alignment horizontal="center" vertical="center" wrapText="1" readingOrder="1"/>
      <protection locked="0"/>
    </xf>
    <xf numFmtId="0" fontId="13" fillId="2" borderId="12" xfId="0" applyFont="1" applyFill="1" applyBorder="1" applyAlignment="1" applyProtection="1">
      <alignment horizontal="center" vertical="center" wrapText="1" readingOrder="1"/>
      <protection locked="0"/>
    </xf>
    <xf numFmtId="0" fontId="13" fillId="2" borderId="18" xfId="0" applyFont="1" applyFill="1" applyBorder="1" applyAlignment="1" applyProtection="1">
      <alignment vertical="top" wrapText="1" readingOrder="1"/>
      <protection locked="0"/>
    </xf>
    <xf numFmtId="0" fontId="12" fillId="2" borderId="0" xfId="0" applyFont="1" applyFill="1" applyAlignment="1">
      <alignment horizontal="center" vertical="center"/>
    </xf>
    <xf numFmtId="0" fontId="4" fillId="2" borderId="16" xfId="0" applyFont="1" applyFill="1" applyBorder="1" applyAlignment="1" applyProtection="1">
      <alignment horizontal="center" vertical="center" wrapText="1" readingOrder="1"/>
      <protection locked="0"/>
    </xf>
    <xf numFmtId="0" fontId="4" fillId="2" borderId="12" xfId="0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Alignment="1" applyProtection="1">
      <alignment horizontal="right" vertical="top" wrapText="1" readingOrder="1"/>
      <protection locked="0"/>
    </xf>
    <xf numFmtId="0" fontId="3" fillId="0" borderId="0" xfId="0" applyFont="1" applyAlignment="1">
      <alignment horizontal="center"/>
    </xf>
  </cellXfs>
  <cellStyles count="7">
    <cellStyle name="bckgrnd_900" xfId="2"/>
    <cellStyle name="cntr_arm10_Bord_900" xfId="4"/>
    <cellStyle name="left_arm10_BordWW_900" xfId="5"/>
    <cellStyle name="rgt_arm14_bld_900" xfId="3"/>
    <cellStyle name="rgt_arm14_Money_900" xfId="6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11;&#1400;&#1411;&#1400;&#1389;&#1400;&#1410;&#1385;&#1397;&#1400;&#1410;&#139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Հատված 1"/>
      <sheetName val="Հատված2"/>
      <sheetName val="Հատված 3"/>
      <sheetName val="Հատված4"/>
    </sheetNames>
    <sheetDataSet>
      <sheetData sheetId="0">
        <row r="4">
          <cell r="C4" t="str">
            <v xml:space="preserve">        2025թ. դեկտեմբերի  -ի N    -Ն որոշման</v>
          </cell>
        </row>
      </sheetData>
      <sheetData sheetId="1"/>
      <sheetData sheetId="2">
        <row r="8">
          <cell r="A8" t="str">
            <v>2024 ԹՎԱԿԱՆԻ ԴԵԿՏԵՄԲԵՐԻ 24-Ի «ՀԱՅԱՍՏԱՆԻ ՀԱՆՐԱՊԵՏՈՒԹՅԱՆ ՍՅՈՒՆԻՔԻ ՄԱՐԶԻ ՄԵՂՐԻ ՀԱՄԱՅՆՔԻ 2025 ԹՎԱԿԱՆԻ ԲՅՈՒՋԵՆ ՀԱՍՏԱՏԵԼՈՒ ՄԱՍԻՆ» 128-Ն ՈՐՈՇՄԱՆ 3-ՐԴ ՀԱՏՎԱԾՈՒՄ ԿԱՏԱՐՎՈՂ ՓՈՓՈԽՈՒԹՅՈՒՆՆԵՐԸ ԵՎ ԼՐԱՑՈՒՄՆԵՐԸ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2"/>
  <sheetViews>
    <sheetView tabSelected="1" workbookViewId="0">
      <selection activeCell="D15" sqref="D15"/>
    </sheetView>
  </sheetViews>
  <sheetFormatPr defaultRowHeight="13.5" x14ac:dyDescent="0.25"/>
  <cols>
    <col min="1" max="1" width="7.5703125" style="33" customWidth="1"/>
    <col min="2" max="2" width="44.5703125" style="8" customWidth="1"/>
    <col min="3" max="3" width="9.7109375" style="8" customWidth="1"/>
    <col min="4" max="4" width="11.7109375" style="8" customWidth="1"/>
    <col min="5" max="5" width="14.7109375" style="8" customWidth="1"/>
    <col min="6" max="6" width="13.85546875" style="34" customWidth="1"/>
    <col min="7" max="9" width="9.140625" style="8"/>
    <col min="10" max="10" width="11" style="8" bestFit="1" customWidth="1"/>
    <col min="11" max="11" width="9.140625" style="8"/>
    <col min="12" max="12" width="49.42578125" style="8" customWidth="1"/>
    <col min="13" max="256" width="9.140625" style="8"/>
    <col min="257" max="257" width="7.5703125" style="8" customWidth="1"/>
    <col min="258" max="258" width="44.5703125" style="8" customWidth="1"/>
    <col min="259" max="259" width="9.7109375" style="8" customWidth="1"/>
    <col min="260" max="260" width="11.7109375" style="8" customWidth="1"/>
    <col min="261" max="261" width="14.7109375" style="8" customWidth="1"/>
    <col min="262" max="262" width="13.85546875" style="8" customWidth="1"/>
    <col min="263" max="265" width="9.140625" style="8"/>
    <col min="266" max="266" width="11" style="8" bestFit="1" customWidth="1"/>
    <col min="267" max="267" width="9.140625" style="8"/>
    <col min="268" max="268" width="49.42578125" style="8" customWidth="1"/>
    <col min="269" max="512" width="9.140625" style="8"/>
    <col min="513" max="513" width="7.5703125" style="8" customWidth="1"/>
    <col min="514" max="514" width="44.5703125" style="8" customWidth="1"/>
    <col min="515" max="515" width="9.7109375" style="8" customWidth="1"/>
    <col min="516" max="516" width="11.7109375" style="8" customWidth="1"/>
    <col min="517" max="517" width="14.7109375" style="8" customWidth="1"/>
    <col min="518" max="518" width="13.85546875" style="8" customWidth="1"/>
    <col min="519" max="521" width="9.140625" style="8"/>
    <col min="522" max="522" width="11" style="8" bestFit="1" customWidth="1"/>
    <col min="523" max="523" width="9.140625" style="8"/>
    <col min="524" max="524" width="49.42578125" style="8" customWidth="1"/>
    <col min="525" max="768" width="9.140625" style="8"/>
    <col min="769" max="769" width="7.5703125" style="8" customWidth="1"/>
    <col min="770" max="770" width="44.5703125" style="8" customWidth="1"/>
    <col min="771" max="771" width="9.7109375" style="8" customWidth="1"/>
    <col min="772" max="772" width="11.7109375" style="8" customWidth="1"/>
    <col min="773" max="773" width="14.7109375" style="8" customWidth="1"/>
    <col min="774" max="774" width="13.85546875" style="8" customWidth="1"/>
    <col min="775" max="777" width="9.140625" style="8"/>
    <col min="778" max="778" width="11" style="8" bestFit="1" customWidth="1"/>
    <col min="779" max="779" width="9.140625" style="8"/>
    <col min="780" max="780" width="49.42578125" style="8" customWidth="1"/>
    <col min="781" max="1024" width="9.140625" style="8"/>
    <col min="1025" max="1025" width="7.5703125" style="8" customWidth="1"/>
    <col min="1026" max="1026" width="44.5703125" style="8" customWidth="1"/>
    <col min="1027" max="1027" width="9.7109375" style="8" customWidth="1"/>
    <col min="1028" max="1028" width="11.7109375" style="8" customWidth="1"/>
    <col min="1029" max="1029" width="14.7109375" style="8" customWidth="1"/>
    <col min="1030" max="1030" width="13.85546875" style="8" customWidth="1"/>
    <col min="1031" max="1033" width="9.140625" style="8"/>
    <col min="1034" max="1034" width="11" style="8" bestFit="1" customWidth="1"/>
    <col min="1035" max="1035" width="9.140625" style="8"/>
    <col min="1036" max="1036" width="49.42578125" style="8" customWidth="1"/>
    <col min="1037" max="1280" width="9.140625" style="8"/>
    <col min="1281" max="1281" width="7.5703125" style="8" customWidth="1"/>
    <col min="1282" max="1282" width="44.5703125" style="8" customWidth="1"/>
    <col min="1283" max="1283" width="9.7109375" style="8" customWidth="1"/>
    <col min="1284" max="1284" width="11.7109375" style="8" customWidth="1"/>
    <col min="1285" max="1285" width="14.7109375" style="8" customWidth="1"/>
    <col min="1286" max="1286" width="13.85546875" style="8" customWidth="1"/>
    <col min="1287" max="1289" width="9.140625" style="8"/>
    <col min="1290" max="1290" width="11" style="8" bestFit="1" customWidth="1"/>
    <col min="1291" max="1291" width="9.140625" style="8"/>
    <col min="1292" max="1292" width="49.42578125" style="8" customWidth="1"/>
    <col min="1293" max="1536" width="9.140625" style="8"/>
    <col min="1537" max="1537" width="7.5703125" style="8" customWidth="1"/>
    <col min="1538" max="1538" width="44.5703125" style="8" customWidth="1"/>
    <col min="1539" max="1539" width="9.7109375" style="8" customWidth="1"/>
    <col min="1540" max="1540" width="11.7109375" style="8" customWidth="1"/>
    <col min="1541" max="1541" width="14.7109375" style="8" customWidth="1"/>
    <col min="1542" max="1542" width="13.85546875" style="8" customWidth="1"/>
    <col min="1543" max="1545" width="9.140625" style="8"/>
    <col min="1546" max="1546" width="11" style="8" bestFit="1" customWidth="1"/>
    <col min="1547" max="1547" width="9.140625" style="8"/>
    <col min="1548" max="1548" width="49.42578125" style="8" customWidth="1"/>
    <col min="1549" max="1792" width="9.140625" style="8"/>
    <col min="1793" max="1793" width="7.5703125" style="8" customWidth="1"/>
    <col min="1794" max="1794" width="44.5703125" style="8" customWidth="1"/>
    <col min="1795" max="1795" width="9.7109375" style="8" customWidth="1"/>
    <col min="1796" max="1796" width="11.7109375" style="8" customWidth="1"/>
    <col min="1797" max="1797" width="14.7109375" style="8" customWidth="1"/>
    <col min="1798" max="1798" width="13.85546875" style="8" customWidth="1"/>
    <col min="1799" max="1801" width="9.140625" style="8"/>
    <col min="1802" max="1802" width="11" style="8" bestFit="1" customWidth="1"/>
    <col min="1803" max="1803" width="9.140625" style="8"/>
    <col min="1804" max="1804" width="49.42578125" style="8" customWidth="1"/>
    <col min="1805" max="2048" width="9.140625" style="8"/>
    <col min="2049" max="2049" width="7.5703125" style="8" customWidth="1"/>
    <col min="2050" max="2050" width="44.5703125" style="8" customWidth="1"/>
    <col min="2051" max="2051" width="9.7109375" style="8" customWidth="1"/>
    <col min="2052" max="2052" width="11.7109375" style="8" customWidth="1"/>
    <col min="2053" max="2053" width="14.7109375" style="8" customWidth="1"/>
    <col min="2054" max="2054" width="13.85546875" style="8" customWidth="1"/>
    <col min="2055" max="2057" width="9.140625" style="8"/>
    <col min="2058" max="2058" width="11" style="8" bestFit="1" customWidth="1"/>
    <col min="2059" max="2059" width="9.140625" style="8"/>
    <col min="2060" max="2060" width="49.42578125" style="8" customWidth="1"/>
    <col min="2061" max="2304" width="9.140625" style="8"/>
    <col min="2305" max="2305" width="7.5703125" style="8" customWidth="1"/>
    <col min="2306" max="2306" width="44.5703125" style="8" customWidth="1"/>
    <col min="2307" max="2307" width="9.7109375" style="8" customWidth="1"/>
    <col min="2308" max="2308" width="11.7109375" style="8" customWidth="1"/>
    <col min="2309" max="2309" width="14.7109375" style="8" customWidth="1"/>
    <col min="2310" max="2310" width="13.85546875" style="8" customWidth="1"/>
    <col min="2311" max="2313" width="9.140625" style="8"/>
    <col min="2314" max="2314" width="11" style="8" bestFit="1" customWidth="1"/>
    <col min="2315" max="2315" width="9.140625" style="8"/>
    <col min="2316" max="2316" width="49.42578125" style="8" customWidth="1"/>
    <col min="2317" max="2560" width="9.140625" style="8"/>
    <col min="2561" max="2561" width="7.5703125" style="8" customWidth="1"/>
    <col min="2562" max="2562" width="44.5703125" style="8" customWidth="1"/>
    <col min="2563" max="2563" width="9.7109375" style="8" customWidth="1"/>
    <col min="2564" max="2564" width="11.7109375" style="8" customWidth="1"/>
    <col min="2565" max="2565" width="14.7109375" style="8" customWidth="1"/>
    <col min="2566" max="2566" width="13.85546875" style="8" customWidth="1"/>
    <col min="2567" max="2569" width="9.140625" style="8"/>
    <col min="2570" max="2570" width="11" style="8" bestFit="1" customWidth="1"/>
    <col min="2571" max="2571" width="9.140625" style="8"/>
    <col min="2572" max="2572" width="49.42578125" style="8" customWidth="1"/>
    <col min="2573" max="2816" width="9.140625" style="8"/>
    <col min="2817" max="2817" width="7.5703125" style="8" customWidth="1"/>
    <col min="2818" max="2818" width="44.5703125" style="8" customWidth="1"/>
    <col min="2819" max="2819" width="9.7109375" style="8" customWidth="1"/>
    <col min="2820" max="2820" width="11.7109375" style="8" customWidth="1"/>
    <col min="2821" max="2821" width="14.7109375" style="8" customWidth="1"/>
    <col min="2822" max="2822" width="13.85546875" style="8" customWidth="1"/>
    <col min="2823" max="2825" width="9.140625" style="8"/>
    <col min="2826" max="2826" width="11" style="8" bestFit="1" customWidth="1"/>
    <col min="2827" max="2827" width="9.140625" style="8"/>
    <col min="2828" max="2828" width="49.42578125" style="8" customWidth="1"/>
    <col min="2829" max="3072" width="9.140625" style="8"/>
    <col min="3073" max="3073" width="7.5703125" style="8" customWidth="1"/>
    <col min="3074" max="3074" width="44.5703125" style="8" customWidth="1"/>
    <col min="3075" max="3075" width="9.7109375" style="8" customWidth="1"/>
    <col min="3076" max="3076" width="11.7109375" style="8" customWidth="1"/>
    <col min="3077" max="3077" width="14.7109375" style="8" customWidth="1"/>
    <col min="3078" max="3078" width="13.85546875" style="8" customWidth="1"/>
    <col min="3079" max="3081" width="9.140625" style="8"/>
    <col min="3082" max="3082" width="11" style="8" bestFit="1" customWidth="1"/>
    <col min="3083" max="3083" width="9.140625" style="8"/>
    <col min="3084" max="3084" width="49.42578125" style="8" customWidth="1"/>
    <col min="3085" max="3328" width="9.140625" style="8"/>
    <col min="3329" max="3329" width="7.5703125" style="8" customWidth="1"/>
    <col min="3330" max="3330" width="44.5703125" style="8" customWidth="1"/>
    <col min="3331" max="3331" width="9.7109375" style="8" customWidth="1"/>
    <col min="3332" max="3332" width="11.7109375" style="8" customWidth="1"/>
    <col min="3333" max="3333" width="14.7109375" style="8" customWidth="1"/>
    <col min="3334" max="3334" width="13.85546875" style="8" customWidth="1"/>
    <col min="3335" max="3337" width="9.140625" style="8"/>
    <col min="3338" max="3338" width="11" style="8" bestFit="1" customWidth="1"/>
    <col min="3339" max="3339" width="9.140625" style="8"/>
    <col min="3340" max="3340" width="49.42578125" style="8" customWidth="1"/>
    <col min="3341" max="3584" width="9.140625" style="8"/>
    <col min="3585" max="3585" width="7.5703125" style="8" customWidth="1"/>
    <col min="3586" max="3586" width="44.5703125" style="8" customWidth="1"/>
    <col min="3587" max="3587" width="9.7109375" style="8" customWidth="1"/>
    <col min="3588" max="3588" width="11.7109375" style="8" customWidth="1"/>
    <col min="3589" max="3589" width="14.7109375" style="8" customWidth="1"/>
    <col min="3590" max="3590" width="13.85546875" style="8" customWidth="1"/>
    <col min="3591" max="3593" width="9.140625" style="8"/>
    <col min="3594" max="3594" width="11" style="8" bestFit="1" customWidth="1"/>
    <col min="3595" max="3595" width="9.140625" style="8"/>
    <col min="3596" max="3596" width="49.42578125" style="8" customWidth="1"/>
    <col min="3597" max="3840" width="9.140625" style="8"/>
    <col min="3841" max="3841" width="7.5703125" style="8" customWidth="1"/>
    <col min="3842" max="3842" width="44.5703125" style="8" customWidth="1"/>
    <col min="3843" max="3843" width="9.7109375" style="8" customWidth="1"/>
    <col min="3844" max="3844" width="11.7109375" style="8" customWidth="1"/>
    <col min="3845" max="3845" width="14.7109375" style="8" customWidth="1"/>
    <col min="3846" max="3846" width="13.85546875" style="8" customWidth="1"/>
    <col min="3847" max="3849" width="9.140625" style="8"/>
    <col min="3850" max="3850" width="11" style="8" bestFit="1" customWidth="1"/>
    <col min="3851" max="3851" width="9.140625" style="8"/>
    <col min="3852" max="3852" width="49.42578125" style="8" customWidth="1"/>
    <col min="3853" max="4096" width="9.140625" style="8"/>
    <col min="4097" max="4097" width="7.5703125" style="8" customWidth="1"/>
    <col min="4098" max="4098" width="44.5703125" style="8" customWidth="1"/>
    <col min="4099" max="4099" width="9.7109375" style="8" customWidth="1"/>
    <col min="4100" max="4100" width="11.7109375" style="8" customWidth="1"/>
    <col min="4101" max="4101" width="14.7109375" style="8" customWidth="1"/>
    <col min="4102" max="4102" width="13.85546875" style="8" customWidth="1"/>
    <col min="4103" max="4105" width="9.140625" style="8"/>
    <col min="4106" max="4106" width="11" style="8" bestFit="1" customWidth="1"/>
    <col min="4107" max="4107" width="9.140625" style="8"/>
    <col min="4108" max="4108" width="49.42578125" style="8" customWidth="1"/>
    <col min="4109" max="4352" width="9.140625" style="8"/>
    <col min="4353" max="4353" width="7.5703125" style="8" customWidth="1"/>
    <col min="4354" max="4354" width="44.5703125" style="8" customWidth="1"/>
    <col min="4355" max="4355" width="9.7109375" style="8" customWidth="1"/>
    <col min="4356" max="4356" width="11.7109375" style="8" customWidth="1"/>
    <col min="4357" max="4357" width="14.7109375" style="8" customWidth="1"/>
    <col min="4358" max="4358" width="13.85546875" style="8" customWidth="1"/>
    <col min="4359" max="4361" width="9.140625" style="8"/>
    <col min="4362" max="4362" width="11" style="8" bestFit="1" customWidth="1"/>
    <col min="4363" max="4363" width="9.140625" style="8"/>
    <col min="4364" max="4364" width="49.42578125" style="8" customWidth="1"/>
    <col min="4365" max="4608" width="9.140625" style="8"/>
    <col min="4609" max="4609" width="7.5703125" style="8" customWidth="1"/>
    <col min="4610" max="4610" width="44.5703125" style="8" customWidth="1"/>
    <col min="4611" max="4611" width="9.7109375" style="8" customWidth="1"/>
    <col min="4612" max="4612" width="11.7109375" style="8" customWidth="1"/>
    <col min="4613" max="4613" width="14.7109375" style="8" customWidth="1"/>
    <col min="4614" max="4614" width="13.85546875" style="8" customWidth="1"/>
    <col min="4615" max="4617" width="9.140625" style="8"/>
    <col min="4618" max="4618" width="11" style="8" bestFit="1" customWidth="1"/>
    <col min="4619" max="4619" width="9.140625" style="8"/>
    <col min="4620" max="4620" width="49.42578125" style="8" customWidth="1"/>
    <col min="4621" max="4864" width="9.140625" style="8"/>
    <col min="4865" max="4865" width="7.5703125" style="8" customWidth="1"/>
    <col min="4866" max="4866" width="44.5703125" style="8" customWidth="1"/>
    <col min="4867" max="4867" width="9.7109375" style="8" customWidth="1"/>
    <col min="4868" max="4868" width="11.7109375" style="8" customWidth="1"/>
    <col min="4869" max="4869" width="14.7109375" style="8" customWidth="1"/>
    <col min="4870" max="4870" width="13.85546875" style="8" customWidth="1"/>
    <col min="4871" max="4873" width="9.140625" style="8"/>
    <col min="4874" max="4874" width="11" style="8" bestFit="1" customWidth="1"/>
    <col min="4875" max="4875" width="9.140625" style="8"/>
    <col min="4876" max="4876" width="49.42578125" style="8" customWidth="1"/>
    <col min="4877" max="5120" width="9.140625" style="8"/>
    <col min="5121" max="5121" width="7.5703125" style="8" customWidth="1"/>
    <col min="5122" max="5122" width="44.5703125" style="8" customWidth="1"/>
    <col min="5123" max="5123" width="9.7109375" style="8" customWidth="1"/>
    <col min="5124" max="5124" width="11.7109375" style="8" customWidth="1"/>
    <col min="5125" max="5125" width="14.7109375" style="8" customWidth="1"/>
    <col min="5126" max="5126" width="13.85546875" style="8" customWidth="1"/>
    <col min="5127" max="5129" width="9.140625" style="8"/>
    <col min="5130" max="5130" width="11" style="8" bestFit="1" customWidth="1"/>
    <col min="5131" max="5131" width="9.140625" style="8"/>
    <col min="5132" max="5132" width="49.42578125" style="8" customWidth="1"/>
    <col min="5133" max="5376" width="9.140625" style="8"/>
    <col min="5377" max="5377" width="7.5703125" style="8" customWidth="1"/>
    <col min="5378" max="5378" width="44.5703125" style="8" customWidth="1"/>
    <col min="5379" max="5379" width="9.7109375" style="8" customWidth="1"/>
    <col min="5380" max="5380" width="11.7109375" style="8" customWidth="1"/>
    <col min="5381" max="5381" width="14.7109375" style="8" customWidth="1"/>
    <col min="5382" max="5382" width="13.85546875" style="8" customWidth="1"/>
    <col min="5383" max="5385" width="9.140625" style="8"/>
    <col min="5386" max="5386" width="11" style="8" bestFit="1" customWidth="1"/>
    <col min="5387" max="5387" width="9.140625" style="8"/>
    <col min="5388" max="5388" width="49.42578125" style="8" customWidth="1"/>
    <col min="5389" max="5632" width="9.140625" style="8"/>
    <col min="5633" max="5633" width="7.5703125" style="8" customWidth="1"/>
    <col min="5634" max="5634" width="44.5703125" style="8" customWidth="1"/>
    <col min="5635" max="5635" width="9.7109375" style="8" customWidth="1"/>
    <col min="5636" max="5636" width="11.7109375" style="8" customWidth="1"/>
    <col min="5637" max="5637" width="14.7109375" style="8" customWidth="1"/>
    <col min="5638" max="5638" width="13.85546875" style="8" customWidth="1"/>
    <col min="5639" max="5641" width="9.140625" style="8"/>
    <col min="5642" max="5642" width="11" style="8" bestFit="1" customWidth="1"/>
    <col min="5643" max="5643" width="9.140625" style="8"/>
    <col min="5644" max="5644" width="49.42578125" style="8" customWidth="1"/>
    <col min="5645" max="5888" width="9.140625" style="8"/>
    <col min="5889" max="5889" width="7.5703125" style="8" customWidth="1"/>
    <col min="5890" max="5890" width="44.5703125" style="8" customWidth="1"/>
    <col min="5891" max="5891" width="9.7109375" style="8" customWidth="1"/>
    <col min="5892" max="5892" width="11.7109375" style="8" customWidth="1"/>
    <col min="5893" max="5893" width="14.7109375" style="8" customWidth="1"/>
    <col min="5894" max="5894" width="13.85546875" style="8" customWidth="1"/>
    <col min="5895" max="5897" width="9.140625" style="8"/>
    <col min="5898" max="5898" width="11" style="8" bestFit="1" customWidth="1"/>
    <col min="5899" max="5899" width="9.140625" style="8"/>
    <col min="5900" max="5900" width="49.42578125" style="8" customWidth="1"/>
    <col min="5901" max="6144" width="9.140625" style="8"/>
    <col min="6145" max="6145" width="7.5703125" style="8" customWidth="1"/>
    <col min="6146" max="6146" width="44.5703125" style="8" customWidth="1"/>
    <col min="6147" max="6147" width="9.7109375" style="8" customWidth="1"/>
    <col min="6148" max="6148" width="11.7109375" style="8" customWidth="1"/>
    <col min="6149" max="6149" width="14.7109375" style="8" customWidth="1"/>
    <col min="6150" max="6150" width="13.85546875" style="8" customWidth="1"/>
    <col min="6151" max="6153" width="9.140625" style="8"/>
    <col min="6154" max="6154" width="11" style="8" bestFit="1" customWidth="1"/>
    <col min="6155" max="6155" width="9.140625" style="8"/>
    <col min="6156" max="6156" width="49.42578125" style="8" customWidth="1"/>
    <col min="6157" max="6400" width="9.140625" style="8"/>
    <col min="6401" max="6401" width="7.5703125" style="8" customWidth="1"/>
    <col min="6402" max="6402" width="44.5703125" style="8" customWidth="1"/>
    <col min="6403" max="6403" width="9.7109375" style="8" customWidth="1"/>
    <col min="6404" max="6404" width="11.7109375" style="8" customWidth="1"/>
    <col min="6405" max="6405" width="14.7109375" style="8" customWidth="1"/>
    <col min="6406" max="6406" width="13.85546875" style="8" customWidth="1"/>
    <col min="6407" max="6409" width="9.140625" style="8"/>
    <col min="6410" max="6410" width="11" style="8" bestFit="1" customWidth="1"/>
    <col min="6411" max="6411" width="9.140625" style="8"/>
    <col min="6412" max="6412" width="49.42578125" style="8" customWidth="1"/>
    <col min="6413" max="6656" width="9.140625" style="8"/>
    <col min="6657" max="6657" width="7.5703125" style="8" customWidth="1"/>
    <col min="6658" max="6658" width="44.5703125" style="8" customWidth="1"/>
    <col min="6659" max="6659" width="9.7109375" style="8" customWidth="1"/>
    <col min="6660" max="6660" width="11.7109375" style="8" customWidth="1"/>
    <col min="6661" max="6661" width="14.7109375" style="8" customWidth="1"/>
    <col min="6662" max="6662" width="13.85546875" style="8" customWidth="1"/>
    <col min="6663" max="6665" width="9.140625" style="8"/>
    <col min="6666" max="6666" width="11" style="8" bestFit="1" customWidth="1"/>
    <col min="6667" max="6667" width="9.140625" style="8"/>
    <col min="6668" max="6668" width="49.42578125" style="8" customWidth="1"/>
    <col min="6669" max="6912" width="9.140625" style="8"/>
    <col min="6913" max="6913" width="7.5703125" style="8" customWidth="1"/>
    <col min="6914" max="6914" width="44.5703125" style="8" customWidth="1"/>
    <col min="6915" max="6915" width="9.7109375" style="8" customWidth="1"/>
    <col min="6916" max="6916" width="11.7109375" style="8" customWidth="1"/>
    <col min="6917" max="6917" width="14.7109375" style="8" customWidth="1"/>
    <col min="6918" max="6918" width="13.85546875" style="8" customWidth="1"/>
    <col min="6919" max="6921" width="9.140625" style="8"/>
    <col min="6922" max="6922" width="11" style="8" bestFit="1" customWidth="1"/>
    <col min="6923" max="6923" width="9.140625" style="8"/>
    <col min="6924" max="6924" width="49.42578125" style="8" customWidth="1"/>
    <col min="6925" max="7168" width="9.140625" style="8"/>
    <col min="7169" max="7169" width="7.5703125" style="8" customWidth="1"/>
    <col min="7170" max="7170" width="44.5703125" style="8" customWidth="1"/>
    <col min="7171" max="7171" width="9.7109375" style="8" customWidth="1"/>
    <col min="7172" max="7172" width="11.7109375" style="8" customWidth="1"/>
    <col min="7173" max="7173" width="14.7109375" style="8" customWidth="1"/>
    <col min="7174" max="7174" width="13.85546875" style="8" customWidth="1"/>
    <col min="7175" max="7177" width="9.140625" style="8"/>
    <col min="7178" max="7178" width="11" style="8" bestFit="1" customWidth="1"/>
    <col min="7179" max="7179" width="9.140625" style="8"/>
    <col min="7180" max="7180" width="49.42578125" style="8" customWidth="1"/>
    <col min="7181" max="7424" width="9.140625" style="8"/>
    <col min="7425" max="7425" width="7.5703125" style="8" customWidth="1"/>
    <col min="7426" max="7426" width="44.5703125" style="8" customWidth="1"/>
    <col min="7427" max="7427" width="9.7109375" style="8" customWidth="1"/>
    <col min="7428" max="7428" width="11.7109375" style="8" customWidth="1"/>
    <col min="7429" max="7429" width="14.7109375" style="8" customWidth="1"/>
    <col min="7430" max="7430" width="13.85546875" style="8" customWidth="1"/>
    <col min="7431" max="7433" width="9.140625" style="8"/>
    <col min="7434" max="7434" width="11" style="8" bestFit="1" customWidth="1"/>
    <col min="7435" max="7435" width="9.140625" style="8"/>
    <col min="7436" max="7436" width="49.42578125" style="8" customWidth="1"/>
    <col min="7437" max="7680" width="9.140625" style="8"/>
    <col min="7681" max="7681" width="7.5703125" style="8" customWidth="1"/>
    <col min="7682" max="7682" width="44.5703125" style="8" customWidth="1"/>
    <col min="7683" max="7683" width="9.7109375" style="8" customWidth="1"/>
    <col min="7684" max="7684" width="11.7109375" style="8" customWidth="1"/>
    <col min="7685" max="7685" width="14.7109375" style="8" customWidth="1"/>
    <col min="7686" max="7686" width="13.85546875" style="8" customWidth="1"/>
    <col min="7687" max="7689" width="9.140625" style="8"/>
    <col min="7690" max="7690" width="11" style="8" bestFit="1" customWidth="1"/>
    <col min="7691" max="7691" width="9.140625" style="8"/>
    <col min="7692" max="7692" width="49.42578125" style="8" customWidth="1"/>
    <col min="7693" max="7936" width="9.140625" style="8"/>
    <col min="7937" max="7937" width="7.5703125" style="8" customWidth="1"/>
    <col min="7938" max="7938" width="44.5703125" style="8" customWidth="1"/>
    <col min="7939" max="7939" width="9.7109375" style="8" customWidth="1"/>
    <col min="7940" max="7940" width="11.7109375" style="8" customWidth="1"/>
    <col min="7941" max="7941" width="14.7109375" style="8" customWidth="1"/>
    <col min="7942" max="7942" width="13.85546875" style="8" customWidth="1"/>
    <col min="7943" max="7945" width="9.140625" style="8"/>
    <col min="7946" max="7946" width="11" style="8" bestFit="1" customWidth="1"/>
    <col min="7947" max="7947" width="9.140625" style="8"/>
    <col min="7948" max="7948" width="49.42578125" style="8" customWidth="1"/>
    <col min="7949" max="8192" width="9.140625" style="8"/>
    <col min="8193" max="8193" width="7.5703125" style="8" customWidth="1"/>
    <col min="8194" max="8194" width="44.5703125" style="8" customWidth="1"/>
    <col min="8195" max="8195" width="9.7109375" style="8" customWidth="1"/>
    <col min="8196" max="8196" width="11.7109375" style="8" customWidth="1"/>
    <col min="8197" max="8197" width="14.7109375" style="8" customWidth="1"/>
    <col min="8198" max="8198" width="13.85546875" style="8" customWidth="1"/>
    <col min="8199" max="8201" width="9.140625" style="8"/>
    <col min="8202" max="8202" width="11" style="8" bestFit="1" customWidth="1"/>
    <col min="8203" max="8203" width="9.140625" style="8"/>
    <col min="8204" max="8204" width="49.42578125" style="8" customWidth="1"/>
    <col min="8205" max="8448" width="9.140625" style="8"/>
    <col min="8449" max="8449" width="7.5703125" style="8" customWidth="1"/>
    <col min="8450" max="8450" width="44.5703125" style="8" customWidth="1"/>
    <col min="8451" max="8451" width="9.7109375" style="8" customWidth="1"/>
    <col min="8452" max="8452" width="11.7109375" style="8" customWidth="1"/>
    <col min="8453" max="8453" width="14.7109375" style="8" customWidth="1"/>
    <col min="8454" max="8454" width="13.85546875" style="8" customWidth="1"/>
    <col min="8455" max="8457" width="9.140625" style="8"/>
    <col min="8458" max="8458" width="11" style="8" bestFit="1" customWidth="1"/>
    <col min="8459" max="8459" width="9.140625" style="8"/>
    <col min="8460" max="8460" width="49.42578125" style="8" customWidth="1"/>
    <col min="8461" max="8704" width="9.140625" style="8"/>
    <col min="8705" max="8705" width="7.5703125" style="8" customWidth="1"/>
    <col min="8706" max="8706" width="44.5703125" style="8" customWidth="1"/>
    <col min="8707" max="8707" width="9.7109375" style="8" customWidth="1"/>
    <col min="8708" max="8708" width="11.7109375" style="8" customWidth="1"/>
    <col min="8709" max="8709" width="14.7109375" style="8" customWidth="1"/>
    <col min="8710" max="8710" width="13.85546875" style="8" customWidth="1"/>
    <col min="8711" max="8713" width="9.140625" style="8"/>
    <col min="8714" max="8714" width="11" style="8" bestFit="1" customWidth="1"/>
    <col min="8715" max="8715" width="9.140625" style="8"/>
    <col min="8716" max="8716" width="49.42578125" style="8" customWidth="1"/>
    <col min="8717" max="8960" width="9.140625" style="8"/>
    <col min="8961" max="8961" width="7.5703125" style="8" customWidth="1"/>
    <col min="8962" max="8962" width="44.5703125" style="8" customWidth="1"/>
    <col min="8963" max="8963" width="9.7109375" style="8" customWidth="1"/>
    <col min="8964" max="8964" width="11.7109375" style="8" customWidth="1"/>
    <col min="8965" max="8965" width="14.7109375" style="8" customWidth="1"/>
    <col min="8966" max="8966" width="13.85546875" style="8" customWidth="1"/>
    <col min="8967" max="8969" width="9.140625" style="8"/>
    <col min="8970" max="8970" width="11" style="8" bestFit="1" customWidth="1"/>
    <col min="8971" max="8971" width="9.140625" style="8"/>
    <col min="8972" max="8972" width="49.42578125" style="8" customWidth="1"/>
    <col min="8973" max="9216" width="9.140625" style="8"/>
    <col min="9217" max="9217" width="7.5703125" style="8" customWidth="1"/>
    <col min="9218" max="9218" width="44.5703125" style="8" customWidth="1"/>
    <col min="9219" max="9219" width="9.7109375" style="8" customWidth="1"/>
    <col min="9220" max="9220" width="11.7109375" style="8" customWidth="1"/>
    <col min="9221" max="9221" width="14.7109375" style="8" customWidth="1"/>
    <col min="9222" max="9222" width="13.85546875" style="8" customWidth="1"/>
    <col min="9223" max="9225" width="9.140625" style="8"/>
    <col min="9226" max="9226" width="11" style="8" bestFit="1" customWidth="1"/>
    <col min="9227" max="9227" width="9.140625" style="8"/>
    <col min="9228" max="9228" width="49.42578125" style="8" customWidth="1"/>
    <col min="9229" max="9472" width="9.140625" style="8"/>
    <col min="9473" max="9473" width="7.5703125" style="8" customWidth="1"/>
    <col min="9474" max="9474" width="44.5703125" style="8" customWidth="1"/>
    <col min="9475" max="9475" width="9.7109375" style="8" customWidth="1"/>
    <col min="9476" max="9476" width="11.7109375" style="8" customWidth="1"/>
    <col min="9477" max="9477" width="14.7109375" style="8" customWidth="1"/>
    <col min="9478" max="9478" width="13.85546875" style="8" customWidth="1"/>
    <col min="9479" max="9481" width="9.140625" style="8"/>
    <col min="9482" max="9482" width="11" style="8" bestFit="1" customWidth="1"/>
    <col min="9483" max="9483" width="9.140625" style="8"/>
    <col min="9484" max="9484" width="49.42578125" style="8" customWidth="1"/>
    <col min="9485" max="9728" width="9.140625" style="8"/>
    <col min="9729" max="9729" width="7.5703125" style="8" customWidth="1"/>
    <col min="9730" max="9730" width="44.5703125" style="8" customWidth="1"/>
    <col min="9731" max="9731" width="9.7109375" style="8" customWidth="1"/>
    <col min="9732" max="9732" width="11.7109375" style="8" customWidth="1"/>
    <col min="9733" max="9733" width="14.7109375" style="8" customWidth="1"/>
    <col min="9734" max="9734" width="13.85546875" style="8" customWidth="1"/>
    <col min="9735" max="9737" width="9.140625" style="8"/>
    <col min="9738" max="9738" width="11" style="8" bestFit="1" customWidth="1"/>
    <col min="9739" max="9739" width="9.140625" style="8"/>
    <col min="9740" max="9740" width="49.42578125" style="8" customWidth="1"/>
    <col min="9741" max="9984" width="9.140625" style="8"/>
    <col min="9985" max="9985" width="7.5703125" style="8" customWidth="1"/>
    <col min="9986" max="9986" width="44.5703125" style="8" customWidth="1"/>
    <col min="9987" max="9987" width="9.7109375" style="8" customWidth="1"/>
    <col min="9988" max="9988" width="11.7109375" style="8" customWidth="1"/>
    <col min="9989" max="9989" width="14.7109375" style="8" customWidth="1"/>
    <col min="9990" max="9990" width="13.85546875" style="8" customWidth="1"/>
    <col min="9991" max="9993" width="9.140625" style="8"/>
    <col min="9994" max="9994" width="11" style="8" bestFit="1" customWidth="1"/>
    <col min="9995" max="9995" width="9.140625" style="8"/>
    <col min="9996" max="9996" width="49.42578125" style="8" customWidth="1"/>
    <col min="9997" max="10240" width="9.140625" style="8"/>
    <col min="10241" max="10241" width="7.5703125" style="8" customWidth="1"/>
    <col min="10242" max="10242" width="44.5703125" style="8" customWidth="1"/>
    <col min="10243" max="10243" width="9.7109375" style="8" customWidth="1"/>
    <col min="10244" max="10244" width="11.7109375" style="8" customWidth="1"/>
    <col min="10245" max="10245" width="14.7109375" style="8" customWidth="1"/>
    <col min="10246" max="10246" width="13.85546875" style="8" customWidth="1"/>
    <col min="10247" max="10249" width="9.140625" style="8"/>
    <col min="10250" max="10250" width="11" style="8" bestFit="1" customWidth="1"/>
    <col min="10251" max="10251" width="9.140625" style="8"/>
    <col min="10252" max="10252" width="49.42578125" style="8" customWidth="1"/>
    <col min="10253" max="10496" width="9.140625" style="8"/>
    <col min="10497" max="10497" width="7.5703125" style="8" customWidth="1"/>
    <col min="10498" max="10498" width="44.5703125" style="8" customWidth="1"/>
    <col min="10499" max="10499" width="9.7109375" style="8" customWidth="1"/>
    <col min="10500" max="10500" width="11.7109375" style="8" customWidth="1"/>
    <col min="10501" max="10501" width="14.7109375" style="8" customWidth="1"/>
    <col min="10502" max="10502" width="13.85546875" style="8" customWidth="1"/>
    <col min="10503" max="10505" width="9.140625" style="8"/>
    <col min="10506" max="10506" width="11" style="8" bestFit="1" customWidth="1"/>
    <col min="10507" max="10507" width="9.140625" style="8"/>
    <col min="10508" max="10508" width="49.42578125" style="8" customWidth="1"/>
    <col min="10509" max="10752" width="9.140625" style="8"/>
    <col min="10753" max="10753" width="7.5703125" style="8" customWidth="1"/>
    <col min="10754" max="10754" width="44.5703125" style="8" customWidth="1"/>
    <col min="10755" max="10755" width="9.7109375" style="8" customWidth="1"/>
    <col min="10756" max="10756" width="11.7109375" style="8" customWidth="1"/>
    <col min="10757" max="10757" width="14.7109375" style="8" customWidth="1"/>
    <col min="10758" max="10758" width="13.85546875" style="8" customWidth="1"/>
    <col min="10759" max="10761" width="9.140625" style="8"/>
    <col min="10762" max="10762" width="11" style="8" bestFit="1" customWidth="1"/>
    <col min="10763" max="10763" width="9.140625" style="8"/>
    <col min="10764" max="10764" width="49.42578125" style="8" customWidth="1"/>
    <col min="10765" max="11008" width="9.140625" style="8"/>
    <col min="11009" max="11009" width="7.5703125" style="8" customWidth="1"/>
    <col min="11010" max="11010" width="44.5703125" style="8" customWidth="1"/>
    <col min="11011" max="11011" width="9.7109375" style="8" customWidth="1"/>
    <col min="11012" max="11012" width="11.7109375" style="8" customWidth="1"/>
    <col min="11013" max="11013" width="14.7109375" style="8" customWidth="1"/>
    <col min="11014" max="11014" width="13.85546875" style="8" customWidth="1"/>
    <col min="11015" max="11017" width="9.140625" style="8"/>
    <col min="11018" max="11018" width="11" style="8" bestFit="1" customWidth="1"/>
    <col min="11019" max="11019" width="9.140625" style="8"/>
    <col min="11020" max="11020" width="49.42578125" style="8" customWidth="1"/>
    <col min="11021" max="11264" width="9.140625" style="8"/>
    <col min="11265" max="11265" width="7.5703125" style="8" customWidth="1"/>
    <col min="11266" max="11266" width="44.5703125" style="8" customWidth="1"/>
    <col min="11267" max="11267" width="9.7109375" style="8" customWidth="1"/>
    <col min="11268" max="11268" width="11.7109375" style="8" customWidth="1"/>
    <col min="11269" max="11269" width="14.7109375" style="8" customWidth="1"/>
    <col min="11270" max="11270" width="13.85546875" style="8" customWidth="1"/>
    <col min="11271" max="11273" width="9.140625" style="8"/>
    <col min="11274" max="11274" width="11" style="8" bestFit="1" customWidth="1"/>
    <col min="11275" max="11275" width="9.140625" style="8"/>
    <col min="11276" max="11276" width="49.42578125" style="8" customWidth="1"/>
    <col min="11277" max="11520" width="9.140625" style="8"/>
    <col min="11521" max="11521" width="7.5703125" style="8" customWidth="1"/>
    <col min="11522" max="11522" width="44.5703125" style="8" customWidth="1"/>
    <col min="11523" max="11523" width="9.7109375" style="8" customWidth="1"/>
    <col min="11524" max="11524" width="11.7109375" style="8" customWidth="1"/>
    <col min="11525" max="11525" width="14.7109375" style="8" customWidth="1"/>
    <col min="11526" max="11526" width="13.85546875" style="8" customWidth="1"/>
    <col min="11527" max="11529" width="9.140625" style="8"/>
    <col min="11530" max="11530" width="11" style="8" bestFit="1" customWidth="1"/>
    <col min="11531" max="11531" width="9.140625" style="8"/>
    <col min="11532" max="11532" width="49.42578125" style="8" customWidth="1"/>
    <col min="11533" max="11776" width="9.140625" style="8"/>
    <col min="11777" max="11777" width="7.5703125" style="8" customWidth="1"/>
    <col min="11778" max="11778" width="44.5703125" style="8" customWidth="1"/>
    <col min="11779" max="11779" width="9.7109375" style="8" customWidth="1"/>
    <col min="11780" max="11780" width="11.7109375" style="8" customWidth="1"/>
    <col min="11781" max="11781" width="14.7109375" style="8" customWidth="1"/>
    <col min="11782" max="11782" width="13.85546875" style="8" customWidth="1"/>
    <col min="11783" max="11785" width="9.140625" style="8"/>
    <col min="11786" max="11786" width="11" style="8" bestFit="1" customWidth="1"/>
    <col min="11787" max="11787" width="9.140625" style="8"/>
    <col min="11788" max="11788" width="49.42578125" style="8" customWidth="1"/>
    <col min="11789" max="12032" width="9.140625" style="8"/>
    <col min="12033" max="12033" width="7.5703125" style="8" customWidth="1"/>
    <col min="12034" max="12034" width="44.5703125" style="8" customWidth="1"/>
    <col min="12035" max="12035" width="9.7109375" style="8" customWidth="1"/>
    <col min="12036" max="12036" width="11.7109375" style="8" customWidth="1"/>
    <col min="12037" max="12037" width="14.7109375" style="8" customWidth="1"/>
    <col min="12038" max="12038" width="13.85546875" style="8" customWidth="1"/>
    <col min="12039" max="12041" width="9.140625" style="8"/>
    <col min="12042" max="12042" width="11" style="8" bestFit="1" customWidth="1"/>
    <col min="12043" max="12043" width="9.140625" style="8"/>
    <col min="12044" max="12044" width="49.42578125" style="8" customWidth="1"/>
    <col min="12045" max="12288" width="9.140625" style="8"/>
    <col min="12289" max="12289" width="7.5703125" style="8" customWidth="1"/>
    <col min="12290" max="12290" width="44.5703125" style="8" customWidth="1"/>
    <col min="12291" max="12291" width="9.7109375" style="8" customWidth="1"/>
    <col min="12292" max="12292" width="11.7109375" style="8" customWidth="1"/>
    <col min="12293" max="12293" width="14.7109375" style="8" customWidth="1"/>
    <col min="12294" max="12294" width="13.85546875" style="8" customWidth="1"/>
    <col min="12295" max="12297" width="9.140625" style="8"/>
    <col min="12298" max="12298" width="11" style="8" bestFit="1" customWidth="1"/>
    <col min="12299" max="12299" width="9.140625" style="8"/>
    <col min="12300" max="12300" width="49.42578125" style="8" customWidth="1"/>
    <col min="12301" max="12544" width="9.140625" style="8"/>
    <col min="12545" max="12545" width="7.5703125" style="8" customWidth="1"/>
    <col min="12546" max="12546" width="44.5703125" style="8" customWidth="1"/>
    <col min="12547" max="12547" width="9.7109375" style="8" customWidth="1"/>
    <col min="12548" max="12548" width="11.7109375" style="8" customWidth="1"/>
    <col min="12549" max="12549" width="14.7109375" style="8" customWidth="1"/>
    <col min="12550" max="12550" width="13.85546875" style="8" customWidth="1"/>
    <col min="12551" max="12553" width="9.140625" style="8"/>
    <col min="12554" max="12554" width="11" style="8" bestFit="1" customWidth="1"/>
    <col min="12555" max="12555" width="9.140625" style="8"/>
    <col min="12556" max="12556" width="49.42578125" style="8" customWidth="1"/>
    <col min="12557" max="12800" width="9.140625" style="8"/>
    <col min="12801" max="12801" width="7.5703125" style="8" customWidth="1"/>
    <col min="12802" max="12802" width="44.5703125" style="8" customWidth="1"/>
    <col min="12803" max="12803" width="9.7109375" style="8" customWidth="1"/>
    <col min="12804" max="12804" width="11.7109375" style="8" customWidth="1"/>
    <col min="12805" max="12805" width="14.7109375" style="8" customWidth="1"/>
    <col min="12806" max="12806" width="13.85546875" style="8" customWidth="1"/>
    <col min="12807" max="12809" width="9.140625" style="8"/>
    <col min="12810" max="12810" width="11" style="8" bestFit="1" customWidth="1"/>
    <col min="12811" max="12811" width="9.140625" style="8"/>
    <col min="12812" max="12812" width="49.42578125" style="8" customWidth="1"/>
    <col min="12813" max="13056" width="9.140625" style="8"/>
    <col min="13057" max="13057" width="7.5703125" style="8" customWidth="1"/>
    <col min="13058" max="13058" width="44.5703125" style="8" customWidth="1"/>
    <col min="13059" max="13059" width="9.7109375" style="8" customWidth="1"/>
    <col min="13060" max="13060" width="11.7109375" style="8" customWidth="1"/>
    <col min="13061" max="13061" width="14.7109375" style="8" customWidth="1"/>
    <col min="13062" max="13062" width="13.85546875" style="8" customWidth="1"/>
    <col min="13063" max="13065" width="9.140625" style="8"/>
    <col min="13066" max="13066" width="11" style="8" bestFit="1" customWidth="1"/>
    <col min="13067" max="13067" width="9.140625" style="8"/>
    <col min="13068" max="13068" width="49.42578125" style="8" customWidth="1"/>
    <col min="13069" max="13312" width="9.140625" style="8"/>
    <col min="13313" max="13313" width="7.5703125" style="8" customWidth="1"/>
    <col min="13314" max="13314" width="44.5703125" style="8" customWidth="1"/>
    <col min="13315" max="13315" width="9.7109375" style="8" customWidth="1"/>
    <col min="13316" max="13316" width="11.7109375" style="8" customWidth="1"/>
    <col min="13317" max="13317" width="14.7109375" style="8" customWidth="1"/>
    <col min="13318" max="13318" width="13.85546875" style="8" customWidth="1"/>
    <col min="13319" max="13321" width="9.140625" style="8"/>
    <col min="13322" max="13322" width="11" style="8" bestFit="1" customWidth="1"/>
    <col min="13323" max="13323" width="9.140625" style="8"/>
    <col min="13324" max="13324" width="49.42578125" style="8" customWidth="1"/>
    <col min="13325" max="13568" width="9.140625" style="8"/>
    <col min="13569" max="13569" width="7.5703125" style="8" customWidth="1"/>
    <col min="13570" max="13570" width="44.5703125" style="8" customWidth="1"/>
    <col min="13571" max="13571" width="9.7109375" style="8" customWidth="1"/>
    <col min="13572" max="13572" width="11.7109375" style="8" customWidth="1"/>
    <col min="13573" max="13573" width="14.7109375" style="8" customWidth="1"/>
    <col min="13574" max="13574" width="13.85546875" style="8" customWidth="1"/>
    <col min="13575" max="13577" width="9.140625" style="8"/>
    <col min="13578" max="13578" width="11" style="8" bestFit="1" customWidth="1"/>
    <col min="13579" max="13579" width="9.140625" style="8"/>
    <col min="13580" max="13580" width="49.42578125" style="8" customWidth="1"/>
    <col min="13581" max="13824" width="9.140625" style="8"/>
    <col min="13825" max="13825" width="7.5703125" style="8" customWidth="1"/>
    <col min="13826" max="13826" width="44.5703125" style="8" customWidth="1"/>
    <col min="13827" max="13827" width="9.7109375" style="8" customWidth="1"/>
    <col min="13828" max="13828" width="11.7109375" style="8" customWidth="1"/>
    <col min="13829" max="13829" width="14.7109375" style="8" customWidth="1"/>
    <col min="13830" max="13830" width="13.85546875" style="8" customWidth="1"/>
    <col min="13831" max="13833" width="9.140625" style="8"/>
    <col min="13834" max="13834" width="11" style="8" bestFit="1" customWidth="1"/>
    <col min="13835" max="13835" width="9.140625" style="8"/>
    <col min="13836" max="13836" width="49.42578125" style="8" customWidth="1"/>
    <col min="13837" max="14080" width="9.140625" style="8"/>
    <col min="14081" max="14081" width="7.5703125" style="8" customWidth="1"/>
    <col min="14082" max="14082" width="44.5703125" style="8" customWidth="1"/>
    <col min="14083" max="14083" width="9.7109375" style="8" customWidth="1"/>
    <col min="14084" max="14084" width="11.7109375" style="8" customWidth="1"/>
    <col min="14085" max="14085" width="14.7109375" style="8" customWidth="1"/>
    <col min="14086" max="14086" width="13.85546875" style="8" customWidth="1"/>
    <col min="14087" max="14089" width="9.140625" style="8"/>
    <col min="14090" max="14090" width="11" style="8" bestFit="1" customWidth="1"/>
    <col min="14091" max="14091" width="9.140625" style="8"/>
    <col min="14092" max="14092" width="49.42578125" style="8" customWidth="1"/>
    <col min="14093" max="14336" width="9.140625" style="8"/>
    <col min="14337" max="14337" width="7.5703125" style="8" customWidth="1"/>
    <col min="14338" max="14338" width="44.5703125" style="8" customWidth="1"/>
    <col min="14339" max="14339" width="9.7109375" style="8" customWidth="1"/>
    <col min="14340" max="14340" width="11.7109375" style="8" customWidth="1"/>
    <col min="14341" max="14341" width="14.7109375" style="8" customWidth="1"/>
    <col min="14342" max="14342" width="13.85546875" style="8" customWidth="1"/>
    <col min="14343" max="14345" width="9.140625" style="8"/>
    <col min="14346" max="14346" width="11" style="8" bestFit="1" customWidth="1"/>
    <col min="14347" max="14347" width="9.140625" style="8"/>
    <col min="14348" max="14348" width="49.42578125" style="8" customWidth="1"/>
    <col min="14349" max="14592" width="9.140625" style="8"/>
    <col min="14593" max="14593" width="7.5703125" style="8" customWidth="1"/>
    <col min="14594" max="14594" width="44.5703125" style="8" customWidth="1"/>
    <col min="14595" max="14595" width="9.7109375" style="8" customWidth="1"/>
    <col min="14596" max="14596" width="11.7109375" style="8" customWidth="1"/>
    <col min="14597" max="14597" width="14.7109375" style="8" customWidth="1"/>
    <col min="14598" max="14598" width="13.85546875" style="8" customWidth="1"/>
    <col min="14599" max="14601" width="9.140625" style="8"/>
    <col min="14602" max="14602" width="11" style="8" bestFit="1" customWidth="1"/>
    <col min="14603" max="14603" width="9.140625" style="8"/>
    <col min="14604" max="14604" width="49.42578125" style="8" customWidth="1"/>
    <col min="14605" max="14848" width="9.140625" style="8"/>
    <col min="14849" max="14849" width="7.5703125" style="8" customWidth="1"/>
    <col min="14850" max="14850" width="44.5703125" style="8" customWidth="1"/>
    <col min="14851" max="14851" width="9.7109375" style="8" customWidth="1"/>
    <col min="14852" max="14852" width="11.7109375" style="8" customWidth="1"/>
    <col min="14853" max="14853" width="14.7109375" style="8" customWidth="1"/>
    <col min="14854" max="14854" width="13.85546875" style="8" customWidth="1"/>
    <col min="14855" max="14857" width="9.140625" style="8"/>
    <col min="14858" max="14858" width="11" style="8" bestFit="1" customWidth="1"/>
    <col min="14859" max="14859" width="9.140625" style="8"/>
    <col min="14860" max="14860" width="49.42578125" style="8" customWidth="1"/>
    <col min="14861" max="15104" width="9.140625" style="8"/>
    <col min="15105" max="15105" width="7.5703125" style="8" customWidth="1"/>
    <col min="15106" max="15106" width="44.5703125" style="8" customWidth="1"/>
    <col min="15107" max="15107" width="9.7109375" style="8" customWidth="1"/>
    <col min="15108" max="15108" width="11.7109375" style="8" customWidth="1"/>
    <col min="15109" max="15109" width="14.7109375" style="8" customWidth="1"/>
    <col min="15110" max="15110" width="13.85546875" style="8" customWidth="1"/>
    <col min="15111" max="15113" width="9.140625" style="8"/>
    <col min="15114" max="15114" width="11" style="8" bestFit="1" customWidth="1"/>
    <col min="15115" max="15115" width="9.140625" style="8"/>
    <col min="15116" max="15116" width="49.42578125" style="8" customWidth="1"/>
    <col min="15117" max="15360" width="9.140625" style="8"/>
    <col min="15361" max="15361" width="7.5703125" style="8" customWidth="1"/>
    <col min="15362" max="15362" width="44.5703125" style="8" customWidth="1"/>
    <col min="15363" max="15363" width="9.7109375" style="8" customWidth="1"/>
    <col min="15364" max="15364" width="11.7109375" style="8" customWidth="1"/>
    <col min="15365" max="15365" width="14.7109375" style="8" customWidth="1"/>
    <col min="15366" max="15366" width="13.85546875" style="8" customWidth="1"/>
    <col min="15367" max="15369" width="9.140625" style="8"/>
    <col min="15370" max="15370" width="11" style="8" bestFit="1" customWidth="1"/>
    <col min="15371" max="15371" width="9.140625" style="8"/>
    <col min="15372" max="15372" width="49.42578125" style="8" customWidth="1"/>
    <col min="15373" max="15616" width="9.140625" style="8"/>
    <col min="15617" max="15617" width="7.5703125" style="8" customWidth="1"/>
    <col min="15618" max="15618" width="44.5703125" style="8" customWidth="1"/>
    <col min="15619" max="15619" width="9.7109375" style="8" customWidth="1"/>
    <col min="15620" max="15620" width="11.7109375" style="8" customWidth="1"/>
    <col min="15621" max="15621" width="14.7109375" style="8" customWidth="1"/>
    <col min="15622" max="15622" width="13.85546875" style="8" customWidth="1"/>
    <col min="15623" max="15625" width="9.140625" style="8"/>
    <col min="15626" max="15626" width="11" style="8" bestFit="1" customWidth="1"/>
    <col min="15627" max="15627" width="9.140625" style="8"/>
    <col min="15628" max="15628" width="49.42578125" style="8" customWidth="1"/>
    <col min="15629" max="15872" width="9.140625" style="8"/>
    <col min="15873" max="15873" width="7.5703125" style="8" customWidth="1"/>
    <col min="15874" max="15874" width="44.5703125" style="8" customWidth="1"/>
    <col min="15875" max="15875" width="9.7109375" style="8" customWidth="1"/>
    <col min="15876" max="15876" width="11.7109375" style="8" customWidth="1"/>
    <col min="15877" max="15877" width="14.7109375" style="8" customWidth="1"/>
    <col min="15878" max="15878" width="13.85546875" style="8" customWidth="1"/>
    <col min="15879" max="15881" width="9.140625" style="8"/>
    <col min="15882" max="15882" width="11" style="8" bestFit="1" customWidth="1"/>
    <col min="15883" max="15883" width="9.140625" style="8"/>
    <col min="15884" max="15884" width="49.42578125" style="8" customWidth="1"/>
    <col min="15885" max="16128" width="9.140625" style="8"/>
    <col min="16129" max="16129" width="7.5703125" style="8" customWidth="1"/>
    <col min="16130" max="16130" width="44.5703125" style="8" customWidth="1"/>
    <col min="16131" max="16131" width="9.7109375" style="8" customWidth="1"/>
    <col min="16132" max="16132" width="11.7109375" style="8" customWidth="1"/>
    <col min="16133" max="16133" width="14.7109375" style="8" customWidth="1"/>
    <col min="16134" max="16134" width="13.85546875" style="8" customWidth="1"/>
    <col min="16135" max="16137" width="9.140625" style="8"/>
    <col min="16138" max="16138" width="11" style="8" bestFit="1" customWidth="1"/>
    <col min="16139" max="16139" width="9.140625" style="8"/>
    <col min="16140" max="16140" width="49.42578125" style="8" customWidth="1"/>
    <col min="16141" max="16384" width="9.140625" style="8"/>
  </cols>
  <sheetData>
    <row r="1" spans="1:6" s="2" customFormat="1" ht="17.25" customHeight="1" x14ac:dyDescent="0.25">
      <c r="A1" s="1"/>
      <c r="C1" s="3"/>
      <c r="D1" s="3"/>
      <c r="E1" s="105" t="s">
        <v>0</v>
      </c>
      <c r="F1" s="105"/>
    </row>
    <row r="2" spans="1:6" s="2" customFormat="1" ht="17.25" customHeight="1" x14ac:dyDescent="0.25">
      <c r="A2" s="1"/>
      <c r="C2" s="3"/>
      <c r="D2" s="106" t="s">
        <v>1</v>
      </c>
      <c r="E2" s="106"/>
      <c r="F2" s="106"/>
    </row>
    <row r="3" spans="1:6" s="2" customFormat="1" ht="17.25" customHeight="1" x14ac:dyDescent="0.25">
      <c r="A3" s="1"/>
      <c r="C3" s="3"/>
      <c r="D3" s="106" t="s">
        <v>2</v>
      </c>
      <c r="E3" s="106"/>
      <c r="F3" s="106"/>
    </row>
    <row r="4" spans="1:6" s="2" customFormat="1" ht="17.25" customHeight="1" x14ac:dyDescent="0.25">
      <c r="A4" s="1"/>
      <c r="C4" s="106" t="s">
        <v>3</v>
      </c>
      <c r="D4" s="106"/>
      <c r="E4" s="106"/>
      <c r="F4" s="106"/>
    </row>
    <row r="5" spans="1:6" s="2" customFormat="1" ht="19.5" customHeight="1" x14ac:dyDescent="0.25">
      <c r="A5" s="1"/>
      <c r="C5" s="4"/>
      <c r="D5" s="4"/>
      <c r="E5" s="4"/>
      <c r="F5" s="4"/>
    </row>
    <row r="6" spans="1:6" s="2" customFormat="1" ht="28.5" customHeight="1" x14ac:dyDescent="0.25">
      <c r="A6" s="107" t="s">
        <v>4</v>
      </c>
      <c r="B6" s="107"/>
      <c r="C6" s="107"/>
      <c r="D6" s="107"/>
      <c r="E6" s="107"/>
      <c r="F6" s="107"/>
    </row>
    <row r="7" spans="1:6" s="2" customFormat="1" ht="46.5" customHeight="1" x14ac:dyDescent="0.25">
      <c r="A7" s="107" t="s">
        <v>5</v>
      </c>
      <c r="B7" s="107"/>
      <c r="C7" s="107"/>
      <c r="D7" s="107"/>
      <c r="E7" s="107"/>
      <c r="F7" s="107"/>
    </row>
    <row r="8" spans="1:6" ht="15.75" customHeight="1" x14ac:dyDescent="0.25">
      <c r="A8" s="5"/>
      <c r="B8" s="6"/>
      <c r="C8" s="6"/>
      <c r="D8" s="6"/>
      <c r="E8" s="6"/>
      <c r="F8" s="7" t="s">
        <v>6</v>
      </c>
    </row>
    <row r="9" spans="1:6" s="9" customFormat="1" x14ac:dyDescent="0.25">
      <c r="A9" s="102" t="s">
        <v>7</v>
      </c>
      <c r="B9" s="102" t="s">
        <v>8</v>
      </c>
      <c r="C9" s="102" t="s">
        <v>9</v>
      </c>
      <c r="D9" s="103" t="s">
        <v>10</v>
      </c>
      <c r="E9" s="103" t="s">
        <v>11</v>
      </c>
      <c r="F9" s="103"/>
    </row>
    <row r="10" spans="1:6" s="9" customFormat="1" ht="27" x14ac:dyDescent="0.25">
      <c r="A10" s="102"/>
      <c r="B10" s="102"/>
      <c r="C10" s="102"/>
      <c r="D10" s="103"/>
      <c r="E10" s="10" t="s">
        <v>12</v>
      </c>
      <c r="F10" s="10" t="s">
        <v>13</v>
      </c>
    </row>
    <row r="11" spans="1:6" s="12" customFormat="1" x14ac:dyDescent="0.25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11">
        <v>6</v>
      </c>
    </row>
    <row r="12" spans="1:6" ht="40.5" customHeight="1" x14ac:dyDescent="0.25">
      <c r="A12" s="13">
        <v>1000</v>
      </c>
      <c r="B12" s="14" t="s">
        <v>14</v>
      </c>
      <c r="C12" s="13"/>
      <c r="D12" s="15">
        <f>SUM(D13,D49,D68)</f>
        <v>-60000.000000000007</v>
      </c>
      <c r="E12" s="15">
        <f>SUM(E13,E49,E68)</f>
        <v>0</v>
      </c>
      <c r="F12" s="15">
        <f>SUM(F13,F49,F68)</f>
        <v>-60000</v>
      </c>
    </row>
    <row r="13" spans="1:6" ht="40.5" customHeight="1" x14ac:dyDescent="0.25">
      <c r="A13" s="13">
        <v>1100</v>
      </c>
      <c r="B13" s="14" t="s">
        <v>15</v>
      </c>
      <c r="C13" s="13" t="s">
        <v>16</v>
      </c>
      <c r="D13" s="15">
        <f>SUM(D14,D18,D20,D40,D43)</f>
        <v>2307.52</v>
      </c>
      <c r="E13" s="15">
        <f>SUM(E14,E18,E20,E40,E43)</f>
        <v>2307.52</v>
      </c>
      <c r="F13" s="15" t="s">
        <v>17</v>
      </c>
    </row>
    <row r="14" spans="1:6" ht="40.5" customHeight="1" x14ac:dyDescent="0.25">
      <c r="A14" s="13">
        <v>1110</v>
      </c>
      <c r="B14" s="14" t="s">
        <v>18</v>
      </c>
      <c r="C14" s="13" t="s">
        <v>19</v>
      </c>
      <c r="D14" s="15">
        <f>SUM(D15,D16,D17)</f>
        <v>-164.48000000000002</v>
      </c>
      <c r="E14" s="15">
        <f>SUM(E15,E16,E17)</f>
        <v>-164.48000000000002</v>
      </c>
      <c r="F14" s="15" t="s">
        <v>17</v>
      </c>
    </row>
    <row r="15" spans="1:6" ht="40.5" customHeight="1" x14ac:dyDescent="0.25">
      <c r="A15" s="13">
        <v>1111</v>
      </c>
      <c r="B15" s="14" t="s">
        <v>20</v>
      </c>
      <c r="C15" s="13"/>
      <c r="D15" s="15">
        <f>SUM(E15,F15)</f>
        <v>0</v>
      </c>
      <c r="E15" s="15"/>
      <c r="F15" s="15" t="s">
        <v>17</v>
      </c>
    </row>
    <row r="16" spans="1:6" ht="40.5" customHeight="1" x14ac:dyDescent="0.25">
      <c r="A16" s="13">
        <v>1112</v>
      </c>
      <c r="B16" s="14" t="s">
        <v>21</v>
      </c>
      <c r="C16" s="13"/>
      <c r="D16" s="15">
        <f>SUM(E16,F16)</f>
        <v>-800</v>
      </c>
      <c r="E16" s="15">
        <v>-800</v>
      </c>
      <c r="F16" s="15" t="s">
        <v>17</v>
      </c>
    </row>
    <row r="17" spans="1:6" ht="40.5" customHeight="1" x14ac:dyDescent="0.25">
      <c r="A17" s="13">
        <v>1113</v>
      </c>
      <c r="B17" s="14" t="s">
        <v>22</v>
      </c>
      <c r="C17" s="13"/>
      <c r="D17" s="15">
        <f>SUM(E17,F17)</f>
        <v>635.52</v>
      </c>
      <c r="E17" s="15">
        <v>635.52</v>
      </c>
      <c r="F17" s="15" t="s">
        <v>17</v>
      </c>
    </row>
    <row r="18" spans="1:6" ht="43.5" customHeight="1" x14ac:dyDescent="0.25">
      <c r="A18" s="13">
        <v>1120</v>
      </c>
      <c r="B18" s="14" t="s">
        <v>23</v>
      </c>
      <c r="C18" s="13" t="s">
        <v>24</v>
      </c>
      <c r="D18" s="15">
        <f>SUM(D19)</f>
        <v>3054.75</v>
      </c>
      <c r="E18" s="15">
        <f>SUM(E19)</f>
        <v>3054.75</v>
      </c>
      <c r="F18" s="15" t="s">
        <v>17</v>
      </c>
    </row>
    <row r="19" spans="1:6" ht="62.25" customHeight="1" x14ac:dyDescent="0.25">
      <c r="A19" s="13">
        <v>1121</v>
      </c>
      <c r="B19" s="14" t="s">
        <v>25</v>
      </c>
      <c r="C19" s="13"/>
      <c r="D19" s="15">
        <f>SUM(E19,F19)</f>
        <v>3054.75</v>
      </c>
      <c r="E19" s="15">
        <v>3054.75</v>
      </c>
      <c r="F19" s="15" t="s">
        <v>17</v>
      </c>
    </row>
    <row r="20" spans="1:6" ht="96" customHeight="1" x14ac:dyDescent="0.25">
      <c r="A20" s="13">
        <v>1130</v>
      </c>
      <c r="B20" s="14" t="s">
        <v>26</v>
      </c>
      <c r="C20" s="13" t="s">
        <v>27</v>
      </c>
      <c r="D20" s="15">
        <f>SUM(D21:D39)</f>
        <v>-1147.75</v>
      </c>
      <c r="E20" s="16">
        <f>SUM(E21:E39)</f>
        <v>-1147.75</v>
      </c>
      <c r="F20" s="15" t="s">
        <v>17</v>
      </c>
    </row>
    <row r="21" spans="1:6" ht="62.25" customHeight="1" x14ac:dyDescent="0.25">
      <c r="A21" s="13">
        <v>11301</v>
      </c>
      <c r="B21" s="14" t="s">
        <v>28</v>
      </c>
      <c r="C21" s="13"/>
      <c r="D21" s="15">
        <f t="shared" ref="D21:D39" si="0">SUM(E21,F21)</f>
        <v>595</v>
      </c>
      <c r="E21" s="16">
        <v>595</v>
      </c>
      <c r="F21" s="15" t="s">
        <v>17</v>
      </c>
    </row>
    <row r="22" spans="1:6" ht="80.25" customHeight="1" x14ac:dyDescent="0.25">
      <c r="A22" s="13">
        <v>11302</v>
      </c>
      <c r="B22" s="14" t="s">
        <v>29</v>
      </c>
      <c r="C22" s="13"/>
      <c r="D22" s="15">
        <f t="shared" si="0"/>
        <v>-200</v>
      </c>
      <c r="E22" s="16">
        <v>-200</v>
      </c>
      <c r="F22" s="15" t="s">
        <v>17</v>
      </c>
    </row>
    <row r="23" spans="1:6" ht="62.25" customHeight="1" x14ac:dyDescent="0.25">
      <c r="A23" s="13">
        <v>11303</v>
      </c>
      <c r="B23" s="14" t="s">
        <v>30</v>
      </c>
      <c r="C23" s="13"/>
      <c r="D23" s="15">
        <f t="shared" si="0"/>
        <v>0</v>
      </c>
      <c r="E23" s="16">
        <v>0</v>
      </c>
      <c r="F23" s="15" t="s">
        <v>17</v>
      </c>
    </row>
    <row r="24" spans="1:6" ht="115.5" customHeight="1" x14ac:dyDescent="0.25">
      <c r="A24" s="13">
        <v>11304</v>
      </c>
      <c r="B24" s="14" t="s">
        <v>31</v>
      </c>
      <c r="C24" s="13"/>
      <c r="D24" s="15">
        <f t="shared" si="0"/>
        <v>-400</v>
      </c>
      <c r="E24" s="16">
        <v>-400</v>
      </c>
      <c r="F24" s="15" t="s">
        <v>17</v>
      </c>
    </row>
    <row r="25" spans="1:6" ht="107.25" customHeight="1" x14ac:dyDescent="0.25">
      <c r="A25" s="13">
        <v>11305</v>
      </c>
      <c r="B25" s="14" t="s">
        <v>32</v>
      </c>
      <c r="C25" s="13"/>
      <c r="D25" s="15">
        <f t="shared" si="0"/>
        <v>0</v>
      </c>
      <c r="E25" s="16">
        <v>0</v>
      </c>
      <c r="F25" s="15" t="s">
        <v>17</v>
      </c>
    </row>
    <row r="26" spans="1:6" ht="126.75" customHeight="1" x14ac:dyDescent="0.25">
      <c r="A26" s="13">
        <v>11306</v>
      </c>
      <c r="B26" s="14" t="s">
        <v>33</v>
      </c>
      <c r="C26" s="13"/>
      <c r="D26" s="15">
        <f t="shared" si="0"/>
        <v>-50</v>
      </c>
      <c r="E26" s="16">
        <v>-50</v>
      </c>
      <c r="F26" s="15" t="s">
        <v>17</v>
      </c>
    </row>
    <row r="27" spans="1:6" ht="126.75" customHeight="1" x14ac:dyDescent="0.25">
      <c r="A27" s="13">
        <v>11307</v>
      </c>
      <c r="B27" s="14" t="s">
        <v>34</v>
      </c>
      <c r="C27" s="13"/>
      <c r="D27" s="15">
        <f t="shared" si="0"/>
        <v>-525</v>
      </c>
      <c r="E27" s="16">
        <v>-525</v>
      </c>
      <c r="F27" s="15" t="s">
        <v>17</v>
      </c>
    </row>
    <row r="28" spans="1:6" ht="101.25" customHeight="1" x14ac:dyDescent="0.25">
      <c r="A28" s="13">
        <v>11308</v>
      </c>
      <c r="B28" s="14" t="s">
        <v>35</v>
      </c>
      <c r="C28" s="13"/>
      <c r="D28" s="15">
        <f t="shared" si="0"/>
        <v>-205</v>
      </c>
      <c r="E28" s="16">
        <v>-205</v>
      </c>
      <c r="F28" s="15" t="s">
        <v>17</v>
      </c>
    </row>
    <row r="29" spans="1:6" ht="90.75" customHeight="1" x14ac:dyDescent="0.25">
      <c r="A29" s="13">
        <v>11309</v>
      </c>
      <c r="B29" s="14" t="s">
        <v>36</v>
      </c>
      <c r="C29" s="13"/>
      <c r="D29" s="15">
        <f t="shared" si="0"/>
        <v>-120</v>
      </c>
      <c r="E29" s="16">
        <v>-120</v>
      </c>
      <c r="F29" s="15" t="s">
        <v>17</v>
      </c>
    </row>
    <row r="30" spans="1:6" ht="62.25" customHeight="1" x14ac:dyDescent="0.25">
      <c r="A30" s="13">
        <v>11310</v>
      </c>
      <c r="B30" s="14" t="s">
        <v>37</v>
      </c>
      <c r="C30" s="13"/>
      <c r="D30" s="15">
        <f t="shared" si="0"/>
        <v>-41</v>
      </c>
      <c r="E30" s="16">
        <v>-41</v>
      </c>
      <c r="F30" s="15" t="s">
        <v>17</v>
      </c>
    </row>
    <row r="31" spans="1:6" ht="91.5" customHeight="1" x14ac:dyDescent="0.25">
      <c r="A31" s="13">
        <v>11311</v>
      </c>
      <c r="B31" s="14" t="s">
        <v>38</v>
      </c>
      <c r="C31" s="13"/>
      <c r="D31" s="15">
        <f t="shared" si="0"/>
        <v>-10</v>
      </c>
      <c r="E31" s="16">
        <v>-10</v>
      </c>
      <c r="F31" s="15" t="s">
        <v>17</v>
      </c>
    </row>
    <row r="32" spans="1:6" ht="111" customHeight="1" x14ac:dyDescent="0.25">
      <c r="A32" s="13">
        <v>11312</v>
      </c>
      <c r="B32" s="14" t="s">
        <v>39</v>
      </c>
      <c r="C32" s="13"/>
      <c r="D32" s="15">
        <f t="shared" si="0"/>
        <v>18.25</v>
      </c>
      <c r="E32" s="16">
        <v>18.25</v>
      </c>
      <c r="F32" s="15" t="s">
        <v>17</v>
      </c>
    </row>
    <row r="33" spans="1:19" ht="103.5" customHeight="1" x14ac:dyDescent="0.25">
      <c r="A33" s="13">
        <v>11313</v>
      </c>
      <c r="B33" s="14" t="s">
        <v>40</v>
      </c>
      <c r="C33" s="13"/>
      <c r="D33" s="15">
        <f t="shared" si="0"/>
        <v>-200</v>
      </c>
      <c r="E33" s="16">
        <v>-200</v>
      </c>
      <c r="F33" s="15" t="s">
        <v>17</v>
      </c>
    </row>
    <row r="34" spans="1:19" ht="74.25" customHeight="1" x14ac:dyDescent="0.25">
      <c r="A34" s="13">
        <v>11314</v>
      </c>
      <c r="B34" s="14" t="s">
        <v>41</v>
      </c>
      <c r="C34" s="13"/>
      <c r="D34" s="15">
        <f t="shared" si="0"/>
        <v>-10</v>
      </c>
      <c r="E34" s="16">
        <v>-10</v>
      </c>
      <c r="F34" s="15" t="s">
        <v>17</v>
      </c>
    </row>
    <row r="35" spans="1:19" ht="88.5" hidden="1" customHeight="1" x14ac:dyDescent="0.25">
      <c r="A35" s="13">
        <v>11315</v>
      </c>
      <c r="B35" s="14" t="s">
        <v>42</v>
      </c>
      <c r="C35" s="13"/>
      <c r="D35" s="15">
        <f t="shared" si="0"/>
        <v>0</v>
      </c>
      <c r="E35" s="16">
        <v>0</v>
      </c>
      <c r="F35" s="15" t="s">
        <v>17</v>
      </c>
      <c r="L35" s="6"/>
      <c r="M35" s="6"/>
      <c r="N35" s="6"/>
      <c r="O35" s="6"/>
      <c r="P35" s="6"/>
      <c r="Q35" s="6"/>
      <c r="R35" s="6"/>
      <c r="S35" s="6"/>
    </row>
    <row r="36" spans="1:19" ht="100.5" hidden="1" customHeight="1" x14ac:dyDescent="0.25">
      <c r="A36" s="13">
        <v>11316</v>
      </c>
      <c r="B36" s="14" t="s">
        <v>43</v>
      </c>
      <c r="C36" s="13"/>
      <c r="D36" s="15">
        <f t="shared" si="0"/>
        <v>0</v>
      </c>
      <c r="E36" s="16">
        <v>0</v>
      </c>
      <c r="F36" s="15" t="s">
        <v>17</v>
      </c>
      <c r="K36" s="17"/>
      <c r="L36" s="18"/>
      <c r="M36" s="19"/>
      <c r="N36" s="18"/>
      <c r="O36" s="20"/>
      <c r="P36" s="20"/>
      <c r="Q36" s="21"/>
      <c r="R36" s="21"/>
      <c r="S36" s="21"/>
    </row>
    <row r="37" spans="1:19" ht="60.75" hidden="1" customHeight="1" x14ac:dyDescent="0.25">
      <c r="A37" s="13">
        <v>11317</v>
      </c>
      <c r="B37" s="14" t="s">
        <v>44</v>
      </c>
      <c r="C37" s="13"/>
      <c r="D37" s="15">
        <f t="shared" si="0"/>
        <v>0</v>
      </c>
      <c r="E37" s="16">
        <v>0</v>
      </c>
      <c r="F37" s="15" t="s">
        <v>17</v>
      </c>
      <c r="K37" s="17"/>
      <c r="L37" s="18"/>
      <c r="M37" s="19"/>
      <c r="N37" s="18"/>
      <c r="O37" s="20"/>
      <c r="P37" s="20"/>
      <c r="Q37" s="21"/>
      <c r="R37" s="21"/>
      <c r="S37" s="21"/>
    </row>
    <row r="38" spans="1:19" ht="62.25" hidden="1" customHeight="1" x14ac:dyDescent="0.25">
      <c r="A38" s="13">
        <v>11318</v>
      </c>
      <c r="B38" s="14" t="s">
        <v>45</v>
      </c>
      <c r="C38" s="13"/>
      <c r="D38" s="15">
        <f t="shared" si="0"/>
        <v>0</v>
      </c>
      <c r="E38" s="16">
        <v>0</v>
      </c>
      <c r="F38" s="15" t="s">
        <v>17</v>
      </c>
      <c r="K38" s="17"/>
      <c r="L38" s="18"/>
      <c r="M38" s="19"/>
      <c r="N38" s="18"/>
      <c r="O38" s="20"/>
      <c r="P38" s="20"/>
      <c r="Q38" s="21"/>
      <c r="R38" s="21"/>
      <c r="S38" s="21"/>
    </row>
    <row r="39" spans="1:19" s="22" customFormat="1" ht="60.75" hidden="1" customHeight="1" x14ac:dyDescent="0.3">
      <c r="A39" s="13">
        <v>11319</v>
      </c>
      <c r="B39" s="14" t="s">
        <v>46</v>
      </c>
      <c r="C39" s="13"/>
      <c r="D39" s="15">
        <f t="shared" si="0"/>
        <v>0</v>
      </c>
      <c r="E39" s="16">
        <v>0</v>
      </c>
      <c r="F39" s="15" t="s">
        <v>17</v>
      </c>
      <c r="K39" s="23"/>
      <c r="L39" s="18"/>
      <c r="M39" s="19"/>
      <c r="N39" s="18"/>
      <c r="O39" s="20"/>
      <c r="P39" s="20"/>
      <c r="Q39" s="24"/>
      <c r="R39" s="24"/>
      <c r="S39" s="24"/>
    </row>
    <row r="40" spans="1:19" ht="46.5" customHeight="1" x14ac:dyDescent="0.25">
      <c r="A40" s="13">
        <v>1140</v>
      </c>
      <c r="B40" s="14" t="s">
        <v>47</v>
      </c>
      <c r="C40" s="13" t="s">
        <v>48</v>
      </c>
      <c r="D40" s="15">
        <f>SUM(D41,D42)</f>
        <v>565</v>
      </c>
      <c r="E40" s="16">
        <f>SUM(E41,E42)</f>
        <v>565</v>
      </c>
      <c r="F40" s="15" t="s">
        <v>17</v>
      </c>
      <c r="K40" s="17"/>
      <c r="L40" s="18"/>
      <c r="M40" s="19"/>
      <c r="N40" s="18"/>
      <c r="O40" s="20"/>
      <c r="P40" s="20"/>
      <c r="Q40" s="21"/>
      <c r="R40" s="21"/>
      <c r="S40" s="21"/>
    </row>
    <row r="41" spans="1:19" ht="98.25" customHeight="1" x14ac:dyDescent="0.25">
      <c r="A41" s="13">
        <v>1141</v>
      </c>
      <c r="B41" s="14" t="s">
        <v>49</v>
      </c>
      <c r="C41" s="13"/>
      <c r="D41" s="15">
        <f>SUM(E41,F41)</f>
        <v>15</v>
      </c>
      <c r="E41" s="16">
        <v>15</v>
      </c>
      <c r="F41" s="15" t="s">
        <v>17</v>
      </c>
      <c r="J41" s="25"/>
      <c r="K41" s="17"/>
      <c r="L41" s="18"/>
      <c r="M41" s="19"/>
      <c r="N41" s="18"/>
      <c r="O41" s="20"/>
      <c r="P41" s="20"/>
      <c r="Q41" s="21"/>
      <c r="R41" s="21"/>
      <c r="S41" s="21"/>
    </row>
    <row r="42" spans="1:19" ht="117.75" customHeight="1" x14ac:dyDescent="0.25">
      <c r="A42" s="13">
        <v>1142</v>
      </c>
      <c r="B42" s="14" t="s">
        <v>50</v>
      </c>
      <c r="C42" s="13"/>
      <c r="D42" s="15">
        <f>SUM(E42,F42)</f>
        <v>550</v>
      </c>
      <c r="E42" s="16">
        <v>550</v>
      </c>
      <c r="F42" s="15" t="s">
        <v>17</v>
      </c>
      <c r="K42" s="17"/>
      <c r="L42" s="18"/>
      <c r="M42" s="19"/>
      <c r="N42" s="18"/>
      <c r="O42" s="20"/>
      <c r="P42" s="20"/>
      <c r="Q42" s="21"/>
      <c r="R42" s="21"/>
      <c r="S42" s="21"/>
    </row>
    <row r="43" spans="1:19" ht="1.5" hidden="1" customHeight="1" x14ac:dyDescent="0.25">
      <c r="A43" s="13">
        <v>1150</v>
      </c>
      <c r="B43" s="14" t="s">
        <v>51</v>
      </c>
      <c r="C43" s="13" t="s">
        <v>52</v>
      </c>
      <c r="D43" s="15">
        <f>SUM(D44,D48)</f>
        <v>0</v>
      </c>
      <c r="E43" s="16">
        <f>SUM(E44,E48)</f>
        <v>0</v>
      </c>
      <c r="F43" s="15" t="s">
        <v>17</v>
      </c>
      <c r="K43" s="17"/>
      <c r="L43" s="18"/>
      <c r="M43" s="19"/>
      <c r="N43" s="18"/>
      <c r="O43" s="20"/>
      <c r="P43" s="20"/>
      <c r="Q43" s="21"/>
      <c r="R43" s="21"/>
      <c r="S43" s="21"/>
    </row>
    <row r="44" spans="1:19" ht="54" hidden="1" x14ac:dyDescent="0.25">
      <c r="A44" s="13">
        <v>1151</v>
      </c>
      <c r="B44" s="14" t="s">
        <v>53</v>
      </c>
      <c r="C44" s="13"/>
      <c r="D44" s="15">
        <f>SUM(D45:D47)</f>
        <v>0</v>
      </c>
      <c r="E44" s="16">
        <f>SUM(E45:E47)</f>
        <v>0</v>
      </c>
      <c r="F44" s="15" t="s">
        <v>17</v>
      </c>
      <c r="J44" s="25"/>
      <c r="K44" s="17"/>
      <c r="L44" s="18"/>
      <c r="M44" s="19"/>
      <c r="N44" s="18"/>
      <c r="O44" s="20"/>
      <c r="P44" s="20"/>
      <c r="Q44" s="21"/>
      <c r="R44" s="21"/>
      <c r="S44" s="21"/>
    </row>
    <row r="45" spans="1:19" ht="33.75" hidden="1" customHeight="1" x14ac:dyDescent="0.25">
      <c r="A45" s="13">
        <v>1152</v>
      </c>
      <c r="B45" s="14" t="s">
        <v>54</v>
      </c>
      <c r="C45" s="13"/>
      <c r="D45" s="15">
        <f>SUM(E45,F45)</f>
        <v>0</v>
      </c>
      <c r="E45" s="16">
        <v>0</v>
      </c>
      <c r="F45" s="15" t="s">
        <v>17</v>
      </c>
      <c r="K45" s="17"/>
      <c r="L45" s="18"/>
      <c r="M45" s="19"/>
      <c r="N45" s="18"/>
      <c r="O45" s="20"/>
      <c r="P45" s="20"/>
      <c r="Q45" s="21"/>
      <c r="R45" s="21"/>
      <c r="S45" s="21"/>
    </row>
    <row r="46" spans="1:19" ht="45" hidden="1" customHeight="1" x14ac:dyDescent="0.25">
      <c r="A46" s="13">
        <v>1153</v>
      </c>
      <c r="B46" s="14" t="s">
        <v>55</v>
      </c>
      <c r="C46" s="13"/>
      <c r="D46" s="15">
        <f>SUM(E46,F46)</f>
        <v>0</v>
      </c>
      <c r="E46" s="16">
        <v>0</v>
      </c>
      <c r="F46" s="15" t="s">
        <v>17</v>
      </c>
      <c r="K46" s="17"/>
      <c r="L46" s="18"/>
      <c r="M46" s="19"/>
      <c r="N46" s="18"/>
      <c r="O46" s="20"/>
      <c r="P46" s="20"/>
      <c r="Q46" s="21"/>
      <c r="R46" s="21"/>
      <c r="S46" s="21"/>
    </row>
    <row r="47" spans="1:19" ht="44.25" hidden="1" customHeight="1" x14ac:dyDescent="0.25">
      <c r="A47" s="13">
        <v>1154</v>
      </c>
      <c r="B47" s="14" t="s">
        <v>56</v>
      </c>
      <c r="C47" s="13"/>
      <c r="D47" s="15">
        <f>SUM(E47,F47)</f>
        <v>0</v>
      </c>
      <c r="E47" s="16">
        <v>0</v>
      </c>
      <c r="F47" s="15" t="s">
        <v>17</v>
      </c>
      <c r="K47" s="17"/>
      <c r="L47" s="18"/>
      <c r="M47" s="19"/>
      <c r="N47" s="18"/>
      <c r="O47" s="20"/>
      <c r="P47" s="20"/>
      <c r="Q47" s="21"/>
      <c r="R47" s="21"/>
      <c r="S47" s="21"/>
    </row>
    <row r="48" spans="1:19" ht="33.75" hidden="1" customHeight="1" x14ac:dyDescent="0.25">
      <c r="A48" s="13">
        <v>1155</v>
      </c>
      <c r="B48" s="14" t="s">
        <v>57</v>
      </c>
      <c r="C48" s="13"/>
      <c r="D48" s="15">
        <f>SUM(E48,F48)</f>
        <v>0</v>
      </c>
      <c r="E48" s="16">
        <v>0</v>
      </c>
      <c r="F48" s="15" t="s">
        <v>17</v>
      </c>
      <c r="K48" s="17"/>
      <c r="L48" s="18"/>
      <c r="M48" s="19"/>
      <c r="N48" s="18"/>
      <c r="O48" s="20"/>
      <c r="P48" s="20"/>
      <c r="Q48" s="21"/>
      <c r="R48" s="21"/>
      <c r="S48" s="21"/>
    </row>
    <row r="49" spans="1:19" s="26" customFormat="1" ht="46.5" hidden="1" customHeight="1" x14ac:dyDescent="0.25">
      <c r="A49" s="13">
        <v>1200</v>
      </c>
      <c r="B49" s="14" t="s">
        <v>58</v>
      </c>
      <c r="C49" s="13" t="s">
        <v>59</v>
      </c>
      <c r="D49" s="15">
        <f>SUM(D50,D52,D54,D56,D58,D65)</f>
        <v>0</v>
      </c>
      <c r="E49" s="16">
        <f>SUM(E50,E52,E54,E56,E58,E65)</f>
        <v>0</v>
      </c>
      <c r="F49" s="15">
        <f>SUM(F50,F52,F54,F56,F58,F65)</f>
        <v>0</v>
      </c>
      <c r="K49" s="27"/>
      <c r="L49" s="18"/>
      <c r="M49" s="19"/>
      <c r="N49" s="18"/>
      <c r="O49" s="20"/>
      <c r="P49" s="20"/>
      <c r="Q49" s="28"/>
      <c r="R49" s="28"/>
      <c r="S49" s="28"/>
    </row>
    <row r="50" spans="1:19" ht="40.5" hidden="1" x14ac:dyDescent="0.25">
      <c r="A50" s="13">
        <v>1210</v>
      </c>
      <c r="B50" s="14" t="s">
        <v>60</v>
      </c>
      <c r="C50" s="13" t="s">
        <v>61</v>
      </c>
      <c r="D50" s="15">
        <f>SUM(D51)</f>
        <v>0</v>
      </c>
      <c r="E50" s="16">
        <f>SUM(E51)</f>
        <v>0</v>
      </c>
      <c r="F50" s="15" t="s">
        <v>17</v>
      </c>
      <c r="K50" s="17"/>
      <c r="L50" s="18"/>
      <c r="M50" s="19"/>
      <c r="N50" s="18"/>
      <c r="O50" s="20"/>
      <c r="P50" s="20"/>
      <c r="Q50" s="21"/>
      <c r="R50" s="21"/>
      <c r="S50" s="21"/>
    </row>
    <row r="51" spans="1:19" ht="67.5" hidden="1" x14ac:dyDescent="0.25">
      <c r="A51" s="13">
        <v>1211</v>
      </c>
      <c r="B51" s="14" t="s">
        <v>62</v>
      </c>
      <c r="C51" s="13"/>
      <c r="D51" s="15">
        <f>SUM(E51,F51)</f>
        <v>0</v>
      </c>
      <c r="E51" s="16">
        <v>0</v>
      </c>
      <c r="F51" s="15" t="s">
        <v>17</v>
      </c>
      <c r="L51" s="29"/>
      <c r="M51" s="29"/>
      <c r="N51" s="30"/>
      <c r="O51" s="31">
        <f>SUM(P51,Q51)</f>
        <v>0</v>
      </c>
      <c r="P51" s="31">
        <v>0</v>
      </c>
      <c r="Q51" s="29"/>
      <c r="R51" s="29"/>
      <c r="S51" s="29"/>
    </row>
    <row r="52" spans="1:19" ht="3.75" hidden="1" customHeight="1" x14ac:dyDescent="0.25">
      <c r="A52" s="13">
        <v>1220</v>
      </c>
      <c r="B52" s="14" t="s">
        <v>63</v>
      </c>
      <c r="C52" s="13" t="s">
        <v>64</v>
      </c>
      <c r="D52" s="15">
        <f>SUM(D53)</f>
        <v>0</v>
      </c>
      <c r="E52" s="16" t="s">
        <v>17</v>
      </c>
      <c r="F52" s="15">
        <f>SUM(F53)</f>
        <v>0</v>
      </c>
      <c r="N52" s="13"/>
      <c r="O52" s="15">
        <f>SUM(P52,Q52)</f>
        <v>0</v>
      </c>
      <c r="P52" s="15">
        <v>0</v>
      </c>
    </row>
    <row r="53" spans="1:19" ht="67.5" hidden="1" x14ac:dyDescent="0.25">
      <c r="A53" s="13">
        <v>1221</v>
      </c>
      <c r="B53" s="14" t="s">
        <v>65</v>
      </c>
      <c r="C53" s="13"/>
      <c r="D53" s="15">
        <f>SUM(E53,F53)</f>
        <v>0</v>
      </c>
      <c r="E53" s="16" t="s">
        <v>17</v>
      </c>
      <c r="F53" s="15">
        <v>0</v>
      </c>
      <c r="N53" s="13"/>
      <c r="O53" s="15">
        <f>SUM(P53,Q53)</f>
        <v>0</v>
      </c>
      <c r="P53" s="15">
        <v>0</v>
      </c>
    </row>
    <row r="54" spans="1:19" ht="40.5" hidden="1" x14ac:dyDescent="0.25">
      <c r="A54" s="13">
        <v>1230</v>
      </c>
      <c r="B54" s="14" t="s">
        <v>66</v>
      </c>
      <c r="C54" s="13" t="s">
        <v>67</v>
      </c>
      <c r="D54" s="15">
        <f>SUM(D55)</f>
        <v>0</v>
      </c>
      <c r="E54" s="16">
        <f>SUM(E55)</f>
        <v>0</v>
      </c>
      <c r="F54" s="15" t="s">
        <v>17</v>
      </c>
      <c r="N54" s="13"/>
      <c r="O54" s="15">
        <f>SUM(P54,Q54)</f>
        <v>0</v>
      </c>
      <c r="P54" s="15">
        <v>0</v>
      </c>
    </row>
    <row r="55" spans="1:19" ht="54" hidden="1" x14ac:dyDescent="0.25">
      <c r="A55" s="13">
        <v>1231</v>
      </c>
      <c r="B55" s="14" t="s">
        <v>68</v>
      </c>
      <c r="C55" s="13"/>
      <c r="D55" s="15">
        <f>SUM(E55,F55)</f>
        <v>0</v>
      </c>
      <c r="E55" s="16">
        <v>0</v>
      </c>
      <c r="F55" s="15" t="s">
        <v>17</v>
      </c>
    </row>
    <row r="56" spans="1:19" ht="40.5" hidden="1" x14ac:dyDescent="0.25">
      <c r="A56" s="13">
        <v>1240</v>
      </c>
      <c r="B56" s="14" t="s">
        <v>69</v>
      </c>
      <c r="C56" s="13" t="s">
        <v>70</v>
      </c>
      <c r="D56" s="15">
        <f>SUM(D57)</f>
        <v>0</v>
      </c>
      <c r="E56" s="16" t="s">
        <v>17</v>
      </c>
      <c r="F56" s="15">
        <f>SUM(F57)</f>
        <v>0</v>
      </c>
    </row>
    <row r="57" spans="1:19" ht="67.5" hidden="1" x14ac:dyDescent="0.25">
      <c r="A57" s="13">
        <v>1241</v>
      </c>
      <c r="B57" s="14" t="s">
        <v>71</v>
      </c>
      <c r="C57" s="13"/>
      <c r="D57" s="15">
        <f>SUM(E57,F57)</f>
        <v>0</v>
      </c>
      <c r="E57" s="16" t="s">
        <v>17</v>
      </c>
      <c r="F57" s="15">
        <v>0</v>
      </c>
    </row>
    <row r="58" spans="1:19" ht="54" hidden="1" x14ac:dyDescent="0.25">
      <c r="A58" s="13">
        <v>1250</v>
      </c>
      <c r="B58" s="14" t="s">
        <v>72</v>
      </c>
      <c r="C58" s="13" t="s">
        <v>73</v>
      </c>
      <c r="D58" s="15">
        <f>SUM(D59,D60,D63,D64)</f>
        <v>0</v>
      </c>
      <c r="E58" s="16">
        <f>SUM(E59,E60,E63,E64)</f>
        <v>0</v>
      </c>
      <c r="F58" s="15" t="s">
        <v>17</v>
      </c>
    </row>
    <row r="59" spans="1:19" ht="40.5" hidden="1" x14ac:dyDescent="0.25">
      <c r="A59" s="13">
        <v>1251</v>
      </c>
      <c r="B59" s="14" t="s">
        <v>74</v>
      </c>
      <c r="C59" s="13"/>
      <c r="D59" s="15">
        <f>SUM(E59,F59)</f>
        <v>0</v>
      </c>
      <c r="E59" s="16"/>
      <c r="F59" s="15" t="s">
        <v>17</v>
      </c>
    </row>
    <row r="60" spans="1:19" ht="40.5" hidden="1" x14ac:dyDescent="0.25">
      <c r="A60" s="13">
        <v>1252</v>
      </c>
      <c r="B60" s="14" t="s">
        <v>75</v>
      </c>
      <c r="C60" s="13"/>
      <c r="D60" s="15">
        <f>SUM(D61:D62)</f>
        <v>0</v>
      </c>
      <c r="E60" s="16">
        <f>SUM(E61:E62)</f>
        <v>0</v>
      </c>
      <c r="F60" s="15" t="s">
        <v>17</v>
      </c>
    </row>
    <row r="61" spans="1:19" ht="20.25" hidden="1" customHeight="1" x14ac:dyDescent="0.25">
      <c r="A61" s="13">
        <v>1253</v>
      </c>
      <c r="B61" s="14" t="s">
        <v>76</v>
      </c>
      <c r="C61" s="13"/>
      <c r="D61" s="15">
        <f>SUM(E61,F61)</f>
        <v>0</v>
      </c>
      <c r="E61" s="16">
        <v>0</v>
      </c>
      <c r="F61" s="15" t="s">
        <v>17</v>
      </c>
    </row>
    <row r="62" spans="1:19" hidden="1" x14ac:dyDescent="0.25">
      <c r="A62" s="13">
        <v>1254</v>
      </c>
      <c r="B62" s="14" t="s">
        <v>77</v>
      </c>
      <c r="C62" s="13"/>
      <c r="D62" s="15">
        <f>SUM(E62,F62)</f>
        <v>0</v>
      </c>
      <c r="E62" s="16">
        <v>0</v>
      </c>
      <c r="F62" s="15" t="s">
        <v>17</v>
      </c>
    </row>
    <row r="63" spans="1:19" ht="27" hidden="1" x14ac:dyDescent="0.25">
      <c r="A63" s="13">
        <v>1255</v>
      </c>
      <c r="B63" s="14" t="s">
        <v>78</v>
      </c>
      <c r="C63" s="13"/>
      <c r="D63" s="15">
        <f>SUM(E63,F63)</f>
        <v>0</v>
      </c>
      <c r="E63" s="16"/>
      <c r="F63" s="15" t="s">
        <v>17</v>
      </c>
    </row>
    <row r="64" spans="1:19" ht="40.5" hidden="1" x14ac:dyDescent="0.25">
      <c r="A64" s="13">
        <v>1256</v>
      </c>
      <c r="B64" s="14" t="s">
        <v>79</v>
      </c>
      <c r="C64" s="13"/>
      <c r="D64" s="15">
        <f>SUM(E64,F64)</f>
        <v>0</v>
      </c>
      <c r="E64" s="16">
        <v>0</v>
      </c>
      <c r="F64" s="15" t="s">
        <v>17</v>
      </c>
    </row>
    <row r="65" spans="1:6" ht="40.5" hidden="1" x14ac:dyDescent="0.25">
      <c r="A65" s="13">
        <v>1260</v>
      </c>
      <c r="B65" s="14" t="s">
        <v>80</v>
      </c>
      <c r="C65" s="13" t="s">
        <v>81</v>
      </c>
      <c r="D65" s="15">
        <f>SUM(D66,D67)</f>
        <v>0</v>
      </c>
      <c r="E65" s="16" t="s">
        <v>17</v>
      </c>
      <c r="F65" s="15">
        <f>SUM(F66,F67)</f>
        <v>0</v>
      </c>
    </row>
    <row r="66" spans="1:6" ht="40.5" hidden="1" x14ac:dyDescent="0.25">
      <c r="A66" s="13">
        <v>1261</v>
      </c>
      <c r="B66" s="14" t="s">
        <v>82</v>
      </c>
      <c r="C66" s="13"/>
      <c r="D66" s="15">
        <f>SUM(E66,F66)</f>
        <v>0</v>
      </c>
      <c r="E66" s="16" t="s">
        <v>17</v>
      </c>
      <c r="F66" s="15"/>
    </row>
    <row r="67" spans="1:6" ht="40.5" hidden="1" x14ac:dyDescent="0.25">
      <c r="A67" s="13">
        <v>1262</v>
      </c>
      <c r="B67" s="14" t="s">
        <v>83</v>
      </c>
      <c r="C67" s="13"/>
      <c r="D67" s="15">
        <f>SUM(E67,F67)</f>
        <v>0</v>
      </c>
      <c r="E67" s="16" t="s">
        <v>17</v>
      </c>
      <c r="F67" s="15">
        <v>0</v>
      </c>
    </row>
    <row r="68" spans="1:6" ht="65.25" customHeight="1" x14ac:dyDescent="0.25">
      <c r="A68" s="13">
        <v>1300</v>
      </c>
      <c r="B68" s="14" t="s">
        <v>84</v>
      </c>
      <c r="C68" s="13" t="s">
        <v>85</v>
      </c>
      <c r="D68" s="15">
        <f>SUM(D69,D71,D73,D78,D82,D106,D109,D112,D115)</f>
        <v>-62307.520000000004</v>
      </c>
      <c r="E68" s="16">
        <f>SUM(E69,E71,E73,E78,E82,E106,E109,E112,E115)</f>
        <v>-2307.5200000000004</v>
      </c>
      <c r="F68" s="15">
        <f>SUM(F69,F71,F73,F78,F82,F106,F109,F112,F115)</f>
        <v>-60000</v>
      </c>
    </row>
    <row r="69" spans="1:6" hidden="1" x14ac:dyDescent="0.25">
      <c r="A69" s="13">
        <v>1310</v>
      </c>
      <c r="B69" s="14" t="s">
        <v>86</v>
      </c>
      <c r="C69" s="13" t="s">
        <v>87</v>
      </c>
      <c r="D69" s="15">
        <f>SUM(D70)</f>
        <v>0</v>
      </c>
      <c r="E69" s="16" t="s">
        <v>17</v>
      </c>
      <c r="F69" s="15">
        <f>SUM(F70)</f>
        <v>0</v>
      </c>
    </row>
    <row r="70" spans="1:6" ht="40.5" hidden="1" x14ac:dyDescent="0.25">
      <c r="A70" s="13">
        <v>1311</v>
      </c>
      <c r="B70" s="14" t="s">
        <v>88</v>
      </c>
      <c r="C70" s="13"/>
      <c r="D70" s="15">
        <f>SUM(E70,F70)</f>
        <v>0</v>
      </c>
      <c r="E70" s="16" t="s">
        <v>17</v>
      </c>
      <c r="F70" s="15">
        <v>0</v>
      </c>
    </row>
    <row r="71" spans="1:6" hidden="1" x14ac:dyDescent="0.25">
      <c r="A71" s="13">
        <v>1320</v>
      </c>
      <c r="B71" s="14" t="s">
        <v>89</v>
      </c>
      <c r="C71" s="13" t="s">
        <v>90</v>
      </c>
      <c r="D71" s="15">
        <f>SUM(D72)</f>
        <v>0</v>
      </c>
      <c r="E71" s="16">
        <f>SUM(E72)</f>
        <v>0</v>
      </c>
      <c r="F71" s="15" t="s">
        <v>17</v>
      </c>
    </row>
    <row r="72" spans="1:6" ht="40.5" hidden="1" x14ac:dyDescent="0.25">
      <c r="A72" s="13">
        <v>1321</v>
      </c>
      <c r="B72" s="14" t="s">
        <v>91</v>
      </c>
      <c r="C72" s="13"/>
      <c r="D72" s="15">
        <f>SUM(E72,F72)</f>
        <v>0</v>
      </c>
      <c r="E72" s="16">
        <v>0</v>
      </c>
      <c r="F72" s="15" t="s">
        <v>17</v>
      </c>
    </row>
    <row r="73" spans="1:6" ht="41.25" customHeight="1" x14ac:dyDescent="0.25">
      <c r="A73" s="13">
        <v>1330</v>
      </c>
      <c r="B73" s="14" t="s">
        <v>92</v>
      </c>
      <c r="C73" s="13" t="s">
        <v>93</v>
      </c>
      <c r="D73" s="15">
        <f>SUM(D74:D77)</f>
        <v>-14300</v>
      </c>
      <c r="E73" s="16">
        <f>SUM(E74:E77)</f>
        <v>-14300</v>
      </c>
      <c r="F73" s="15" t="s">
        <v>17</v>
      </c>
    </row>
    <row r="74" spans="1:6" ht="45" customHeight="1" x14ac:dyDescent="0.25">
      <c r="A74" s="13">
        <v>1331</v>
      </c>
      <c r="B74" s="14" t="s">
        <v>94</v>
      </c>
      <c r="C74" s="13"/>
      <c r="D74" s="15">
        <f>SUM(E74,F74)</f>
        <v>-8900</v>
      </c>
      <c r="E74" s="16">
        <v>-8900</v>
      </c>
      <c r="F74" s="15" t="s">
        <v>17</v>
      </c>
    </row>
    <row r="75" spans="1:6" ht="40.5" hidden="1" x14ac:dyDescent="0.25">
      <c r="A75" s="13">
        <v>1332</v>
      </c>
      <c r="B75" s="14" t="s">
        <v>95</v>
      </c>
      <c r="C75" s="13"/>
      <c r="D75" s="15">
        <f>SUM(E75,F75)</f>
        <v>0</v>
      </c>
      <c r="E75" s="16">
        <v>0</v>
      </c>
      <c r="F75" s="15" t="s">
        <v>17</v>
      </c>
    </row>
    <row r="76" spans="1:6" ht="54" x14ac:dyDescent="0.25">
      <c r="A76" s="13">
        <v>1333</v>
      </c>
      <c r="B76" s="14" t="s">
        <v>96</v>
      </c>
      <c r="C76" s="13"/>
      <c r="D76" s="15">
        <f>SUM(E76,F76)</f>
        <v>-6000</v>
      </c>
      <c r="E76" s="16">
        <v>-6000</v>
      </c>
      <c r="F76" s="15" t="s">
        <v>17</v>
      </c>
    </row>
    <row r="77" spans="1:6" ht="27" customHeight="1" x14ac:dyDescent="0.25">
      <c r="A77" s="13">
        <v>1334</v>
      </c>
      <c r="B77" s="14" t="s">
        <v>97</v>
      </c>
      <c r="C77" s="13"/>
      <c r="D77" s="15">
        <f>SUM(E77,F77)</f>
        <v>600</v>
      </c>
      <c r="E77" s="16">
        <v>600</v>
      </c>
      <c r="F77" s="15" t="s">
        <v>17</v>
      </c>
    </row>
    <row r="78" spans="1:6" ht="54" hidden="1" x14ac:dyDescent="0.25">
      <c r="A78" s="13">
        <v>1340</v>
      </c>
      <c r="B78" s="14" t="s">
        <v>98</v>
      </c>
      <c r="C78" s="13" t="s">
        <v>99</v>
      </c>
      <c r="D78" s="15">
        <f>SUM(D79,D80,D81)</f>
        <v>0</v>
      </c>
      <c r="E78" s="16">
        <f>SUM(E79,E80,E81)</f>
        <v>0</v>
      </c>
      <c r="F78" s="15" t="s">
        <v>17</v>
      </c>
    </row>
    <row r="79" spans="1:6" ht="67.5" hidden="1" x14ac:dyDescent="0.25">
      <c r="A79" s="13">
        <v>1341</v>
      </c>
      <c r="B79" s="14" t="s">
        <v>100</v>
      </c>
      <c r="C79" s="13"/>
      <c r="D79" s="15">
        <f>SUM(E79,F79)</f>
        <v>0</v>
      </c>
      <c r="E79" s="16">
        <v>0</v>
      </c>
      <c r="F79" s="15" t="s">
        <v>17</v>
      </c>
    </row>
    <row r="80" spans="1:6" ht="67.5" hidden="1" x14ac:dyDescent="0.25">
      <c r="A80" s="13">
        <v>1342</v>
      </c>
      <c r="B80" s="14" t="s">
        <v>101</v>
      </c>
      <c r="C80" s="13"/>
      <c r="D80" s="15">
        <f>SUM(E80,F80)</f>
        <v>0</v>
      </c>
      <c r="E80" s="16"/>
      <c r="F80" s="15" t="s">
        <v>17</v>
      </c>
    </row>
    <row r="81" spans="1:7" ht="67.5" hidden="1" x14ac:dyDescent="0.25">
      <c r="A81" s="13">
        <v>1343</v>
      </c>
      <c r="B81" s="14" t="s">
        <v>102</v>
      </c>
      <c r="C81" s="13"/>
      <c r="D81" s="15">
        <f>SUM(E81,F81)</f>
        <v>0</v>
      </c>
      <c r="E81" s="16">
        <v>0</v>
      </c>
      <c r="F81" s="15" t="s">
        <v>17</v>
      </c>
    </row>
    <row r="82" spans="1:7" ht="27" x14ac:dyDescent="0.25">
      <c r="A82" s="13">
        <v>1350</v>
      </c>
      <c r="B82" s="14" t="s">
        <v>103</v>
      </c>
      <c r="C82" s="13" t="s">
        <v>104</v>
      </c>
      <c r="D82" s="15">
        <f>SUM(D83,D104,D105)</f>
        <v>-4217</v>
      </c>
      <c r="E82" s="16">
        <f>SUM(E83,E104,E105)</f>
        <v>-4217</v>
      </c>
      <c r="F82" s="15" t="s">
        <v>17</v>
      </c>
    </row>
    <row r="83" spans="1:7" ht="81" x14ac:dyDescent="0.25">
      <c r="A83" s="13">
        <v>1351</v>
      </c>
      <c r="B83" s="14" t="s">
        <v>105</v>
      </c>
      <c r="C83" s="13"/>
      <c r="D83" s="15">
        <f>SUM(D84:D103)</f>
        <v>-3700</v>
      </c>
      <c r="E83" s="16">
        <f>SUM(E84:E103)</f>
        <v>-3700</v>
      </c>
      <c r="F83" s="15" t="s">
        <v>17</v>
      </c>
    </row>
    <row r="84" spans="1:7" ht="83.25" customHeight="1" x14ac:dyDescent="0.25">
      <c r="A84" s="13">
        <v>13501</v>
      </c>
      <c r="B84" s="14" t="s">
        <v>106</v>
      </c>
      <c r="C84" s="13"/>
      <c r="D84" s="15">
        <f t="shared" ref="D84:D105" si="1">SUM(E84,F84)</f>
        <v>-50</v>
      </c>
      <c r="E84" s="16">
        <v>-50</v>
      </c>
      <c r="F84" s="15" t="s">
        <v>17</v>
      </c>
    </row>
    <row r="85" spans="1:7" ht="94.5" hidden="1" x14ac:dyDescent="0.25">
      <c r="A85" s="13">
        <v>13502</v>
      </c>
      <c r="B85" s="14" t="s">
        <v>107</v>
      </c>
      <c r="C85" s="13"/>
      <c r="D85" s="15">
        <f t="shared" si="1"/>
        <v>0</v>
      </c>
      <c r="E85" s="16">
        <v>0</v>
      </c>
      <c r="F85" s="15" t="s">
        <v>17</v>
      </c>
    </row>
    <row r="86" spans="1:7" ht="67.5" hidden="1" x14ac:dyDescent="0.25">
      <c r="A86" s="13">
        <v>13503</v>
      </c>
      <c r="B86" s="14" t="s">
        <v>108</v>
      </c>
      <c r="C86" s="13"/>
      <c r="D86" s="15">
        <f t="shared" si="1"/>
        <v>0</v>
      </c>
      <c r="E86" s="16">
        <v>0</v>
      </c>
      <c r="F86" s="15" t="s">
        <v>17</v>
      </c>
    </row>
    <row r="87" spans="1:7" ht="67.5" hidden="1" x14ac:dyDescent="0.25">
      <c r="A87" s="13">
        <v>13504</v>
      </c>
      <c r="B87" s="14" t="s">
        <v>109</v>
      </c>
      <c r="C87" s="13"/>
      <c r="D87" s="15">
        <f t="shared" si="1"/>
        <v>0</v>
      </c>
      <c r="E87" s="16">
        <v>0</v>
      </c>
      <c r="F87" s="15" t="s">
        <v>17</v>
      </c>
    </row>
    <row r="88" spans="1:7" ht="27" hidden="1" x14ac:dyDescent="0.25">
      <c r="A88" s="13">
        <v>13505</v>
      </c>
      <c r="B88" s="14" t="s">
        <v>110</v>
      </c>
      <c r="C88" s="13"/>
      <c r="D88" s="15">
        <f t="shared" si="1"/>
        <v>0</v>
      </c>
      <c r="E88" s="16">
        <v>0</v>
      </c>
      <c r="F88" s="15" t="s">
        <v>17</v>
      </c>
    </row>
    <row r="89" spans="1:7" ht="40.5" hidden="1" x14ac:dyDescent="0.25">
      <c r="A89" s="13">
        <v>13506</v>
      </c>
      <c r="B89" s="14" t="s">
        <v>111</v>
      </c>
      <c r="C89" s="13"/>
      <c r="D89" s="15">
        <f t="shared" si="1"/>
        <v>0</v>
      </c>
      <c r="E89" s="16">
        <v>0</v>
      </c>
      <c r="F89" s="15" t="s">
        <v>17</v>
      </c>
    </row>
    <row r="90" spans="1:7" ht="52.5" customHeight="1" x14ac:dyDescent="0.25">
      <c r="A90" s="13">
        <v>13507</v>
      </c>
      <c r="B90" s="14" t="s">
        <v>112</v>
      </c>
      <c r="C90" s="13"/>
      <c r="D90" s="16">
        <f t="shared" si="1"/>
        <v>-5000</v>
      </c>
      <c r="E90" s="16">
        <v>-5000</v>
      </c>
      <c r="F90" s="16" t="s">
        <v>17</v>
      </c>
      <c r="G90" s="32"/>
    </row>
    <row r="91" spans="1:7" ht="99.75" hidden="1" customHeight="1" x14ac:dyDescent="0.25">
      <c r="A91" s="13">
        <v>13508</v>
      </c>
      <c r="B91" s="14" t="s">
        <v>113</v>
      </c>
      <c r="C91" s="13"/>
      <c r="D91" s="15">
        <f t="shared" si="1"/>
        <v>0</v>
      </c>
      <c r="E91" s="16">
        <v>0</v>
      </c>
      <c r="F91" s="15" t="s">
        <v>17</v>
      </c>
    </row>
    <row r="92" spans="1:7" hidden="1" x14ac:dyDescent="0.25">
      <c r="A92" s="13">
        <v>13509</v>
      </c>
      <c r="B92" s="14" t="s">
        <v>114</v>
      </c>
      <c r="C92" s="13"/>
      <c r="D92" s="15">
        <f t="shared" si="1"/>
        <v>0</v>
      </c>
      <c r="E92" s="16">
        <v>0</v>
      </c>
      <c r="F92" s="15" t="s">
        <v>17</v>
      </c>
    </row>
    <row r="93" spans="1:7" ht="67.5" hidden="1" x14ac:dyDescent="0.25">
      <c r="A93" s="13">
        <v>13510</v>
      </c>
      <c r="B93" s="14" t="s">
        <v>115</v>
      </c>
      <c r="C93" s="13"/>
      <c r="D93" s="15">
        <f t="shared" si="1"/>
        <v>0</v>
      </c>
      <c r="E93" s="16">
        <v>0</v>
      </c>
      <c r="F93" s="15" t="s">
        <v>17</v>
      </c>
    </row>
    <row r="94" spans="1:7" ht="94.5" hidden="1" x14ac:dyDescent="0.25">
      <c r="A94" s="13">
        <v>13511</v>
      </c>
      <c r="B94" s="14" t="s">
        <v>116</v>
      </c>
      <c r="C94" s="13"/>
      <c r="D94" s="15">
        <f t="shared" si="1"/>
        <v>0</v>
      </c>
      <c r="E94" s="16">
        <v>0</v>
      </c>
      <c r="F94" s="15" t="s">
        <v>17</v>
      </c>
    </row>
    <row r="95" spans="1:7" ht="54" hidden="1" x14ac:dyDescent="0.25">
      <c r="A95" s="13">
        <v>13512</v>
      </c>
      <c r="B95" s="14" t="s">
        <v>117</v>
      </c>
      <c r="C95" s="13"/>
      <c r="D95" s="15">
        <f t="shared" si="1"/>
        <v>0</v>
      </c>
      <c r="E95" s="16">
        <v>0</v>
      </c>
      <c r="F95" s="15" t="s">
        <v>17</v>
      </c>
    </row>
    <row r="96" spans="1:7" ht="42.75" customHeight="1" x14ac:dyDescent="0.25">
      <c r="A96" s="13">
        <v>13513</v>
      </c>
      <c r="B96" s="14" t="s">
        <v>118</v>
      </c>
      <c r="C96" s="13"/>
      <c r="D96" s="15">
        <f t="shared" si="1"/>
        <v>1350</v>
      </c>
      <c r="E96" s="16">
        <v>1350</v>
      </c>
      <c r="F96" s="15" t="s">
        <v>17</v>
      </c>
    </row>
    <row r="97" spans="1:6" ht="67.5" hidden="1" x14ac:dyDescent="0.25">
      <c r="A97" s="13">
        <v>13514</v>
      </c>
      <c r="B97" s="14" t="s">
        <v>119</v>
      </c>
      <c r="C97" s="13"/>
      <c r="D97" s="15">
        <f t="shared" si="1"/>
        <v>0</v>
      </c>
      <c r="E97" s="16">
        <v>0</v>
      </c>
      <c r="F97" s="15" t="s">
        <v>17</v>
      </c>
    </row>
    <row r="98" spans="1:6" ht="94.5" hidden="1" x14ac:dyDescent="0.25">
      <c r="A98" s="13">
        <v>13515</v>
      </c>
      <c r="B98" s="14" t="s">
        <v>120</v>
      </c>
      <c r="C98" s="13"/>
      <c r="D98" s="15">
        <f t="shared" si="1"/>
        <v>0</v>
      </c>
      <c r="E98" s="16">
        <v>0</v>
      </c>
      <c r="F98" s="15" t="s">
        <v>17</v>
      </c>
    </row>
    <row r="99" spans="1:6" ht="54" hidden="1" x14ac:dyDescent="0.25">
      <c r="A99" s="13">
        <v>13516</v>
      </c>
      <c r="B99" s="14" t="s">
        <v>121</v>
      </c>
      <c r="C99" s="13"/>
      <c r="D99" s="15">
        <f t="shared" si="1"/>
        <v>0</v>
      </c>
      <c r="E99" s="16">
        <v>0</v>
      </c>
      <c r="F99" s="15" t="s">
        <v>17</v>
      </c>
    </row>
    <row r="100" spans="1:6" ht="94.5" hidden="1" x14ac:dyDescent="0.25">
      <c r="A100" s="13">
        <v>13517</v>
      </c>
      <c r="B100" s="14" t="s">
        <v>122</v>
      </c>
      <c r="C100" s="13"/>
      <c r="D100" s="15">
        <f t="shared" si="1"/>
        <v>0</v>
      </c>
      <c r="E100" s="16">
        <v>0</v>
      </c>
      <c r="F100" s="15" t="s">
        <v>17</v>
      </c>
    </row>
    <row r="101" spans="1:6" ht="27" hidden="1" x14ac:dyDescent="0.25">
      <c r="A101" s="13">
        <v>13518</v>
      </c>
      <c r="B101" s="14" t="s">
        <v>123</v>
      </c>
      <c r="C101" s="13"/>
      <c r="D101" s="15">
        <f t="shared" si="1"/>
        <v>0</v>
      </c>
      <c r="E101" s="16">
        <v>0</v>
      </c>
      <c r="F101" s="15" t="s">
        <v>17</v>
      </c>
    </row>
    <row r="102" spans="1:6" ht="27" hidden="1" x14ac:dyDescent="0.25">
      <c r="A102" s="13">
        <v>13519</v>
      </c>
      <c r="B102" s="14" t="s">
        <v>124</v>
      </c>
      <c r="C102" s="13"/>
      <c r="D102" s="15">
        <f t="shared" si="1"/>
        <v>0</v>
      </c>
      <c r="E102" s="16">
        <v>0</v>
      </c>
      <c r="F102" s="15" t="s">
        <v>17</v>
      </c>
    </row>
    <row r="103" spans="1:6" hidden="1" x14ac:dyDescent="0.25">
      <c r="A103" s="13">
        <v>13520</v>
      </c>
      <c r="B103" s="14" t="s">
        <v>125</v>
      </c>
      <c r="C103" s="13"/>
      <c r="D103" s="15">
        <f t="shared" si="1"/>
        <v>0</v>
      </c>
      <c r="E103" s="16">
        <v>0</v>
      </c>
      <c r="F103" s="15" t="s">
        <v>17</v>
      </c>
    </row>
    <row r="104" spans="1:6" ht="40.5" x14ac:dyDescent="0.25">
      <c r="A104" s="13">
        <v>1352</v>
      </c>
      <c r="B104" s="14" t="s">
        <v>126</v>
      </c>
      <c r="C104" s="13"/>
      <c r="D104" s="15">
        <f t="shared" si="1"/>
        <v>-1607</v>
      </c>
      <c r="E104" s="16">
        <v>-1607</v>
      </c>
      <c r="F104" s="15" t="s">
        <v>17</v>
      </c>
    </row>
    <row r="105" spans="1:6" ht="33.75" customHeight="1" x14ac:dyDescent="0.25">
      <c r="A105" s="13">
        <v>1353</v>
      </c>
      <c r="B105" s="14" t="s">
        <v>127</v>
      </c>
      <c r="C105" s="13"/>
      <c r="D105" s="15">
        <f t="shared" si="1"/>
        <v>1090</v>
      </c>
      <c r="E105" s="16">
        <v>1090</v>
      </c>
      <c r="F105" s="15" t="s">
        <v>17</v>
      </c>
    </row>
    <row r="106" spans="1:6" ht="36.75" customHeight="1" x14ac:dyDescent="0.25">
      <c r="A106" s="13">
        <v>1360</v>
      </c>
      <c r="B106" s="14" t="s">
        <v>128</v>
      </c>
      <c r="C106" s="13" t="s">
        <v>129</v>
      </c>
      <c r="D106" s="15">
        <f>SUM(D107,D108)</f>
        <v>-200</v>
      </c>
      <c r="E106" s="16">
        <f>SUM(E107,E108)</f>
        <v>-200</v>
      </c>
      <c r="F106" s="15" t="s">
        <v>17</v>
      </c>
    </row>
    <row r="107" spans="1:6" ht="60.75" customHeight="1" x14ac:dyDescent="0.25">
      <c r="A107" s="13">
        <v>1361</v>
      </c>
      <c r="B107" s="14" t="s">
        <v>130</v>
      </c>
      <c r="C107" s="13"/>
      <c r="D107" s="15">
        <f>SUM(E107,F107)</f>
        <v>-200</v>
      </c>
      <c r="E107" s="16">
        <v>-200</v>
      </c>
      <c r="F107" s="15" t="s">
        <v>17</v>
      </c>
    </row>
    <row r="108" spans="1:6" ht="54" hidden="1" x14ac:dyDescent="0.25">
      <c r="A108" s="13">
        <v>1362</v>
      </c>
      <c r="B108" s="14" t="s">
        <v>131</v>
      </c>
      <c r="C108" s="13"/>
      <c r="D108" s="15">
        <f>SUM(E108,F108)</f>
        <v>0</v>
      </c>
      <c r="E108" s="16">
        <v>0</v>
      </c>
      <c r="F108" s="15" t="s">
        <v>17</v>
      </c>
    </row>
    <row r="109" spans="1:6" ht="27" x14ac:dyDescent="0.25">
      <c r="A109" s="13">
        <v>1370</v>
      </c>
      <c r="B109" s="14" t="s">
        <v>132</v>
      </c>
      <c r="C109" s="13" t="s">
        <v>133</v>
      </c>
      <c r="D109" s="15">
        <f>SUM(D110,D111)</f>
        <v>14849.48</v>
      </c>
      <c r="E109" s="16">
        <f>SUM(E110,E111)</f>
        <v>14849.48</v>
      </c>
      <c r="F109" s="15" t="s">
        <v>17</v>
      </c>
    </row>
    <row r="110" spans="1:6" ht="81" x14ac:dyDescent="0.25">
      <c r="A110" s="13">
        <v>1371</v>
      </c>
      <c r="B110" s="14" t="s">
        <v>134</v>
      </c>
      <c r="C110" s="13"/>
      <c r="D110" s="15">
        <f>SUM(E110,F110)</f>
        <v>0</v>
      </c>
      <c r="E110" s="16">
        <v>0</v>
      </c>
      <c r="F110" s="15" t="s">
        <v>17</v>
      </c>
    </row>
    <row r="111" spans="1:6" ht="85.5" customHeight="1" x14ac:dyDescent="0.25">
      <c r="A111" s="13">
        <v>1372</v>
      </c>
      <c r="B111" s="14" t="s">
        <v>135</v>
      </c>
      <c r="C111" s="13"/>
      <c r="D111" s="15">
        <f>SUM(E111,F111)</f>
        <v>14849.48</v>
      </c>
      <c r="E111" s="16">
        <v>14849.48</v>
      </c>
      <c r="F111" s="15" t="s">
        <v>17</v>
      </c>
    </row>
    <row r="112" spans="1:6" ht="27" x14ac:dyDescent="0.25">
      <c r="A112" s="13">
        <v>1380</v>
      </c>
      <c r="B112" s="14" t="s">
        <v>136</v>
      </c>
      <c r="C112" s="13" t="s">
        <v>137</v>
      </c>
      <c r="D112" s="15">
        <f>SUM(D113,D114)</f>
        <v>-60000</v>
      </c>
      <c r="E112" s="16" t="s">
        <v>17</v>
      </c>
      <c r="F112" s="15">
        <f>SUM(F113,F114)</f>
        <v>-60000</v>
      </c>
    </row>
    <row r="113" spans="1:12" ht="81" x14ac:dyDescent="0.25">
      <c r="A113" s="13">
        <v>1381</v>
      </c>
      <c r="B113" s="14" t="s">
        <v>138</v>
      </c>
      <c r="C113" s="13"/>
      <c r="D113" s="15">
        <f>SUM(E113,F113)</f>
        <v>0</v>
      </c>
      <c r="E113" s="15" t="s">
        <v>17</v>
      </c>
      <c r="F113" s="15">
        <v>0</v>
      </c>
    </row>
    <row r="114" spans="1:12" ht="81" x14ac:dyDescent="0.25">
      <c r="A114" s="13">
        <v>1382</v>
      </c>
      <c r="B114" s="14" t="s">
        <v>139</v>
      </c>
      <c r="C114" s="13"/>
      <c r="D114" s="15">
        <f>SUM(E114,F114)</f>
        <v>-60000</v>
      </c>
      <c r="E114" s="15" t="s">
        <v>17</v>
      </c>
      <c r="F114" s="15">
        <v>-60000</v>
      </c>
    </row>
    <row r="115" spans="1:12" ht="33.75" customHeight="1" x14ac:dyDescent="0.25">
      <c r="A115" s="13">
        <v>1390</v>
      </c>
      <c r="B115" s="14" t="s">
        <v>140</v>
      </c>
      <c r="C115" s="13" t="s">
        <v>141</v>
      </c>
      <c r="D115" s="15">
        <f>SUM(D116,D118)</f>
        <v>1560</v>
      </c>
      <c r="E115" s="15">
        <f>SUM(E116:E118)</f>
        <v>1560</v>
      </c>
      <c r="F115" s="15">
        <f>SUM(F116:F118)</f>
        <v>0</v>
      </c>
    </row>
    <row r="116" spans="1:12" ht="27" hidden="1" x14ac:dyDescent="0.25">
      <c r="A116" s="13">
        <v>1391</v>
      </c>
      <c r="B116" s="14" t="s">
        <v>142</v>
      </c>
      <c r="C116" s="13"/>
      <c r="D116" s="15">
        <f>SUM(E116,F116)</f>
        <v>0</v>
      </c>
      <c r="E116" s="15" t="s">
        <v>17</v>
      </c>
      <c r="F116" s="15">
        <v>0</v>
      </c>
    </row>
    <row r="117" spans="1:12" ht="40.5" hidden="1" x14ac:dyDescent="0.25">
      <c r="A117" s="13">
        <v>1392</v>
      </c>
      <c r="B117" s="14" t="s">
        <v>143</v>
      </c>
      <c r="C117" s="13"/>
      <c r="D117" s="15">
        <f>SUM(E117,F117)</f>
        <v>0</v>
      </c>
      <c r="E117" s="15" t="s">
        <v>17</v>
      </c>
      <c r="F117" s="15">
        <v>0</v>
      </c>
    </row>
    <row r="118" spans="1:12" ht="40.5" x14ac:dyDescent="0.25">
      <c r="A118" s="13">
        <v>1393</v>
      </c>
      <c r="B118" s="14" t="s">
        <v>144</v>
      </c>
      <c r="C118" s="13"/>
      <c r="D118" s="15">
        <f>SUM(E118,F118)</f>
        <v>1560</v>
      </c>
      <c r="E118" s="15">
        <v>1560</v>
      </c>
      <c r="F118" s="15">
        <v>0</v>
      </c>
    </row>
    <row r="122" spans="1:12" ht="33" customHeight="1" x14ac:dyDescent="0.3">
      <c r="A122" s="104" t="s">
        <v>145</v>
      </c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</row>
  </sheetData>
  <mergeCells count="12">
    <mergeCell ref="A122:L122"/>
    <mergeCell ref="E1:F1"/>
    <mergeCell ref="D2:F2"/>
    <mergeCell ref="D3:F3"/>
    <mergeCell ref="C4:F4"/>
    <mergeCell ref="A6:F6"/>
    <mergeCell ref="A7:F7"/>
    <mergeCell ref="A9:A10"/>
    <mergeCell ref="B9:B10"/>
    <mergeCell ref="C9:C10"/>
    <mergeCell ref="D9:D10"/>
    <mergeCell ref="E9:F9"/>
  </mergeCells>
  <pageMargins left="0" right="0" top="0" bottom="0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74" workbookViewId="0">
      <selection activeCell="P52" sqref="P52"/>
    </sheetView>
  </sheetViews>
  <sheetFormatPr defaultColWidth="8.7109375" defaultRowHeight="13.5" x14ac:dyDescent="0.25"/>
  <cols>
    <col min="1" max="1" width="2.7109375" style="39" customWidth="1"/>
    <col min="2" max="2" width="4" style="39" customWidth="1"/>
    <col min="3" max="4" width="6.85546875" style="39" customWidth="1"/>
    <col min="5" max="5" width="5.140625" style="39" customWidth="1"/>
    <col min="6" max="6" width="24.42578125" style="39" customWidth="1"/>
    <col min="7" max="7" width="16.28515625" style="39" customWidth="1"/>
    <col min="8" max="8" width="2.7109375" style="39" customWidth="1"/>
    <col min="9" max="9" width="1.7109375" style="39" customWidth="1"/>
    <col min="10" max="10" width="13.140625" style="39" customWidth="1"/>
    <col min="11" max="11" width="2.28515625" style="39" customWidth="1"/>
    <col min="12" max="12" width="6.5703125" style="39" customWidth="1"/>
    <col min="13" max="13" width="5.140625" style="39" customWidth="1"/>
    <col min="14" max="14" width="3.85546875" style="39" customWidth="1"/>
    <col min="15" max="256" width="8.7109375" style="39"/>
    <col min="257" max="257" width="2.7109375" style="39" customWidth="1"/>
    <col min="258" max="258" width="4" style="39" customWidth="1"/>
    <col min="259" max="260" width="6.85546875" style="39" customWidth="1"/>
    <col min="261" max="261" width="5.140625" style="39" customWidth="1"/>
    <col min="262" max="262" width="24.42578125" style="39" customWidth="1"/>
    <col min="263" max="263" width="16.28515625" style="39" customWidth="1"/>
    <col min="264" max="264" width="2.7109375" style="39" customWidth="1"/>
    <col min="265" max="265" width="1.7109375" style="39" customWidth="1"/>
    <col min="266" max="266" width="13.140625" style="39" customWidth="1"/>
    <col min="267" max="267" width="2.28515625" style="39" customWidth="1"/>
    <col min="268" max="268" width="6.5703125" style="39" customWidth="1"/>
    <col min="269" max="269" width="5.140625" style="39" customWidth="1"/>
    <col min="270" max="270" width="3.85546875" style="39" customWidth="1"/>
    <col min="271" max="512" width="8.7109375" style="39"/>
    <col min="513" max="513" width="2.7109375" style="39" customWidth="1"/>
    <col min="514" max="514" width="4" style="39" customWidth="1"/>
    <col min="515" max="516" width="6.85546875" style="39" customWidth="1"/>
    <col min="517" max="517" width="5.140625" style="39" customWidth="1"/>
    <col min="518" max="518" width="24.42578125" style="39" customWidth="1"/>
    <col min="519" max="519" width="16.28515625" style="39" customWidth="1"/>
    <col min="520" max="520" width="2.7109375" style="39" customWidth="1"/>
    <col min="521" max="521" width="1.7109375" style="39" customWidth="1"/>
    <col min="522" max="522" width="13.140625" style="39" customWidth="1"/>
    <col min="523" max="523" width="2.28515625" style="39" customWidth="1"/>
    <col min="524" max="524" width="6.5703125" style="39" customWidth="1"/>
    <col min="525" max="525" width="5.140625" style="39" customWidth="1"/>
    <col min="526" max="526" width="3.85546875" style="39" customWidth="1"/>
    <col min="527" max="768" width="8.7109375" style="39"/>
    <col min="769" max="769" width="2.7109375" style="39" customWidth="1"/>
    <col min="770" max="770" width="4" style="39" customWidth="1"/>
    <col min="771" max="772" width="6.85546875" style="39" customWidth="1"/>
    <col min="773" max="773" width="5.140625" style="39" customWidth="1"/>
    <col min="774" max="774" width="24.42578125" style="39" customWidth="1"/>
    <col min="775" max="775" width="16.28515625" style="39" customWidth="1"/>
    <col min="776" max="776" width="2.7109375" style="39" customWidth="1"/>
    <col min="777" max="777" width="1.7109375" style="39" customWidth="1"/>
    <col min="778" max="778" width="13.140625" style="39" customWidth="1"/>
    <col min="779" max="779" width="2.28515625" style="39" customWidth="1"/>
    <col min="780" max="780" width="6.5703125" style="39" customWidth="1"/>
    <col min="781" max="781" width="5.140625" style="39" customWidth="1"/>
    <col min="782" max="782" width="3.85546875" style="39" customWidth="1"/>
    <col min="783" max="1024" width="8.7109375" style="39"/>
    <col min="1025" max="1025" width="2.7109375" style="39" customWidth="1"/>
    <col min="1026" max="1026" width="4" style="39" customWidth="1"/>
    <col min="1027" max="1028" width="6.85546875" style="39" customWidth="1"/>
    <col min="1029" max="1029" width="5.140625" style="39" customWidth="1"/>
    <col min="1030" max="1030" width="24.42578125" style="39" customWidth="1"/>
    <col min="1031" max="1031" width="16.28515625" style="39" customWidth="1"/>
    <col min="1032" max="1032" width="2.7109375" style="39" customWidth="1"/>
    <col min="1033" max="1033" width="1.7109375" style="39" customWidth="1"/>
    <col min="1034" max="1034" width="13.140625" style="39" customWidth="1"/>
    <col min="1035" max="1035" width="2.28515625" style="39" customWidth="1"/>
    <col min="1036" max="1036" width="6.5703125" style="39" customWidth="1"/>
    <col min="1037" max="1037" width="5.140625" style="39" customWidth="1"/>
    <col min="1038" max="1038" width="3.85546875" style="39" customWidth="1"/>
    <col min="1039" max="1280" width="8.7109375" style="39"/>
    <col min="1281" max="1281" width="2.7109375" style="39" customWidth="1"/>
    <col min="1282" max="1282" width="4" style="39" customWidth="1"/>
    <col min="1283" max="1284" width="6.85546875" style="39" customWidth="1"/>
    <col min="1285" max="1285" width="5.140625" style="39" customWidth="1"/>
    <col min="1286" max="1286" width="24.42578125" style="39" customWidth="1"/>
    <col min="1287" max="1287" width="16.28515625" style="39" customWidth="1"/>
    <col min="1288" max="1288" width="2.7109375" style="39" customWidth="1"/>
    <col min="1289" max="1289" width="1.7109375" style="39" customWidth="1"/>
    <col min="1290" max="1290" width="13.140625" style="39" customWidth="1"/>
    <col min="1291" max="1291" width="2.28515625" style="39" customWidth="1"/>
    <col min="1292" max="1292" width="6.5703125" style="39" customWidth="1"/>
    <col min="1293" max="1293" width="5.140625" style="39" customWidth="1"/>
    <col min="1294" max="1294" width="3.85546875" style="39" customWidth="1"/>
    <col min="1295" max="1536" width="8.7109375" style="39"/>
    <col min="1537" max="1537" width="2.7109375" style="39" customWidth="1"/>
    <col min="1538" max="1538" width="4" style="39" customWidth="1"/>
    <col min="1539" max="1540" width="6.85546875" style="39" customWidth="1"/>
    <col min="1541" max="1541" width="5.140625" style="39" customWidth="1"/>
    <col min="1542" max="1542" width="24.42578125" style="39" customWidth="1"/>
    <col min="1543" max="1543" width="16.28515625" style="39" customWidth="1"/>
    <col min="1544" max="1544" width="2.7109375" style="39" customWidth="1"/>
    <col min="1545" max="1545" width="1.7109375" style="39" customWidth="1"/>
    <col min="1546" max="1546" width="13.140625" style="39" customWidth="1"/>
    <col min="1547" max="1547" width="2.28515625" style="39" customWidth="1"/>
    <col min="1548" max="1548" width="6.5703125" style="39" customWidth="1"/>
    <col min="1549" max="1549" width="5.140625" style="39" customWidth="1"/>
    <col min="1550" max="1550" width="3.85546875" style="39" customWidth="1"/>
    <col min="1551" max="1792" width="8.7109375" style="39"/>
    <col min="1793" max="1793" width="2.7109375" style="39" customWidth="1"/>
    <col min="1794" max="1794" width="4" style="39" customWidth="1"/>
    <col min="1795" max="1796" width="6.85546875" style="39" customWidth="1"/>
    <col min="1797" max="1797" width="5.140625" style="39" customWidth="1"/>
    <col min="1798" max="1798" width="24.42578125" style="39" customWidth="1"/>
    <col min="1799" max="1799" width="16.28515625" style="39" customWidth="1"/>
    <col min="1800" max="1800" width="2.7109375" style="39" customWidth="1"/>
    <col min="1801" max="1801" width="1.7109375" style="39" customWidth="1"/>
    <col min="1802" max="1802" width="13.140625" style="39" customWidth="1"/>
    <col min="1803" max="1803" width="2.28515625" style="39" customWidth="1"/>
    <col min="1804" max="1804" width="6.5703125" style="39" customWidth="1"/>
    <col min="1805" max="1805" width="5.140625" style="39" customWidth="1"/>
    <col min="1806" max="1806" width="3.85546875" style="39" customWidth="1"/>
    <col min="1807" max="2048" width="8.7109375" style="39"/>
    <col min="2049" max="2049" width="2.7109375" style="39" customWidth="1"/>
    <col min="2050" max="2050" width="4" style="39" customWidth="1"/>
    <col min="2051" max="2052" width="6.85546875" style="39" customWidth="1"/>
    <col min="2053" max="2053" width="5.140625" style="39" customWidth="1"/>
    <col min="2054" max="2054" width="24.42578125" style="39" customWidth="1"/>
    <col min="2055" max="2055" width="16.28515625" style="39" customWidth="1"/>
    <col min="2056" max="2056" width="2.7109375" style="39" customWidth="1"/>
    <col min="2057" max="2057" width="1.7109375" style="39" customWidth="1"/>
    <col min="2058" max="2058" width="13.140625" style="39" customWidth="1"/>
    <col min="2059" max="2059" width="2.28515625" style="39" customWidth="1"/>
    <col min="2060" max="2060" width="6.5703125" style="39" customWidth="1"/>
    <col min="2061" max="2061" width="5.140625" style="39" customWidth="1"/>
    <col min="2062" max="2062" width="3.85546875" style="39" customWidth="1"/>
    <col min="2063" max="2304" width="8.7109375" style="39"/>
    <col min="2305" max="2305" width="2.7109375" style="39" customWidth="1"/>
    <col min="2306" max="2306" width="4" style="39" customWidth="1"/>
    <col min="2307" max="2308" width="6.85546875" style="39" customWidth="1"/>
    <col min="2309" max="2309" width="5.140625" style="39" customWidth="1"/>
    <col min="2310" max="2310" width="24.42578125" style="39" customWidth="1"/>
    <col min="2311" max="2311" width="16.28515625" style="39" customWidth="1"/>
    <col min="2312" max="2312" width="2.7109375" style="39" customWidth="1"/>
    <col min="2313" max="2313" width="1.7109375" style="39" customWidth="1"/>
    <col min="2314" max="2314" width="13.140625" style="39" customWidth="1"/>
    <col min="2315" max="2315" width="2.28515625" style="39" customWidth="1"/>
    <col min="2316" max="2316" width="6.5703125" style="39" customWidth="1"/>
    <col min="2317" max="2317" width="5.140625" style="39" customWidth="1"/>
    <col min="2318" max="2318" width="3.85546875" style="39" customWidth="1"/>
    <col min="2319" max="2560" width="8.7109375" style="39"/>
    <col min="2561" max="2561" width="2.7109375" style="39" customWidth="1"/>
    <col min="2562" max="2562" width="4" style="39" customWidth="1"/>
    <col min="2563" max="2564" width="6.85546875" style="39" customWidth="1"/>
    <col min="2565" max="2565" width="5.140625" style="39" customWidth="1"/>
    <col min="2566" max="2566" width="24.42578125" style="39" customWidth="1"/>
    <col min="2567" max="2567" width="16.28515625" style="39" customWidth="1"/>
    <col min="2568" max="2568" width="2.7109375" style="39" customWidth="1"/>
    <col min="2569" max="2569" width="1.7109375" style="39" customWidth="1"/>
    <col min="2570" max="2570" width="13.140625" style="39" customWidth="1"/>
    <col min="2571" max="2571" width="2.28515625" style="39" customWidth="1"/>
    <col min="2572" max="2572" width="6.5703125" style="39" customWidth="1"/>
    <col min="2573" max="2573" width="5.140625" style="39" customWidth="1"/>
    <col min="2574" max="2574" width="3.85546875" style="39" customWidth="1"/>
    <col min="2575" max="2816" width="8.7109375" style="39"/>
    <col min="2817" max="2817" width="2.7109375" style="39" customWidth="1"/>
    <col min="2818" max="2818" width="4" style="39" customWidth="1"/>
    <col min="2819" max="2820" width="6.85546875" style="39" customWidth="1"/>
    <col min="2821" max="2821" width="5.140625" style="39" customWidth="1"/>
    <col min="2822" max="2822" width="24.42578125" style="39" customWidth="1"/>
    <col min="2823" max="2823" width="16.28515625" style="39" customWidth="1"/>
    <col min="2824" max="2824" width="2.7109375" style="39" customWidth="1"/>
    <col min="2825" max="2825" width="1.7109375" style="39" customWidth="1"/>
    <col min="2826" max="2826" width="13.140625" style="39" customWidth="1"/>
    <col min="2827" max="2827" width="2.28515625" style="39" customWidth="1"/>
    <col min="2828" max="2828" width="6.5703125" style="39" customWidth="1"/>
    <col min="2829" max="2829" width="5.140625" style="39" customWidth="1"/>
    <col min="2830" max="2830" width="3.85546875" style="39" customWidth="1"/>
    <col min="2831" max="3072" width="8.7109375" style="39"/>
    <col min="3073" max="3073" width="2.7109375" style="39" customWidth="1"/>
    <col min="3074" max="3074" width="4" style="39" customWidth="1"/>
    <col min="3075" max="3076" width="6.85546875" style="39" customWidth="1"/>
    <col min="3077" max="3077" width="5.140625" style="39" customWidth="1"/>
    <col min="3078" max="3078" width="24.42578125" style="39" customWidth="1"/>
    <col min="3079" max="3079" width="16.28515625" style="39" customWidth="1"/>
    <col min="3080" max="3080" width="2.7109375" style="39" customWidth="1"/>
    <col min="3081" max="3081" width="1.7109375" style="39" customWidth="1"/>
    <col min="3082" max="3082" width="13.140625" style="39" customWidth="1"/>
    <col min="3083" max="3083" width="2.28515625" style="39" customWidth="1"/>
    <col min="3084" max="3084" width="6.5703125" style="39" customWidth="1"/>
    <col min="3085" max="3085" width="5.140625" style="39" customWidth="1"/>
    <col min="3086" max="3086" width="3.85546875" style="39" customWidth="1"/>
    <col min="3087" max="3328" width="8.7109375" style="39"/>
    <col min="3329" max="3329" width="2.7109375" style="39" customWidth="1"/>
    <col min="3330" max="3330" width="4" style="39" customWidth="1"/>
    <col min="3331" max="3332" width="6.85546875" style="39" customWidth="1"/>
    <col min="3333" max="3333" width="5.140625" style="39" customWidth="1"/>
    <col min="3334" max="3334" width="24.42578125" style="39" customWidth="1"/>
    <col min="3335" max="3335" width="16.28515625" style="39" customWidth="1"/>
    <col min="3336" max="3336" width="2.7109375" style="39" customWidth="1"/>
    <col min="3337" max="3337" width="1.7109375" style="39" customWidth="1"/>
    <col min="3338" max="3338" width="13.140625" style="39" customWidth="1"/>
    <col min="3339" max="3339" width="2.28515625" style="39" customWidth="1"/>
    <col min="3340" max="3340" width="6.5703125" style="39" customWidth="1"/>
    <col min="3341" max="3341" width="5.140625" style="39" customWidth="1"/>
    <col min="3342" max="3342" width="3.85546875" style="39" customWidth="1"/>
    <col min="3343" max="3584" width="8.7109375" style="39"/>
    <col min="3585" max="3585" width="2.7109375" style="39" customWidth="1"/>
    <col min="3586" max="3586" width="4" style="39" customWidth="1"/>
    <col min="3587" max="3588" width="6.85546875" style="39" customWidth="1"/>
    <col min="3589" max="3589" width="5.140625" style="39" customWidth="1"/>
    <col min="3590" max="3590" width="24.42578125" style="39" customWidth="1"/>
    <col min="3591" max="3591" width="16.28515625" style="39" customWidth="1"/>
    <col min="3592" max="3592" width="2.7109375" style="39" customWidth="1"/>
    <col min="3593" max="3593" width="1.7109375" style="39" customWidth="1"/>
    <col min="3594" max="3594" width="13.140625" style="39" customWidth="1"/>
    <col min="3595" max="3595" width="2.28515625" style="39" customWidth="1"/>
    <col min="3596" max="3596" width="6.5703125" style="39" customWidth="1"/>
    <col min="3597" max="3597" width="5.140625" style="39" customWidth="1"/>
    <col min="3598" max="3598" width="3.85546875" style="39" customWidth="1"/>
    <col min="3599" max="3840" width="8.7109375" style="39"/>
    <col min="3841" max="3841" width="2.7109375" style="39" customWidth="1"/>
    <col min="3842" max="3842" width="4" style="39" customWidth="1"/>
    <col min="3843" max="3844" width="6.85546875" style="39" customWidth="1"/>
    <col min="3845" max="3845" width="5.140625" style="39" customWidth="1"/>
    <col min="3846" max="3846" width="24.42578125" style="39" customWidth="1"/>
    <col min="3847" max="3847" width="16.28515625" style="39" customWidth="1"/>
    <col min="3848" max="3848" width="2.7109375" style="39" customWidth="1"/>
    <col min="3849" max="3849" width="1.7109375" style="39" customWidth="1"/>
    <col min="3850" max="3850" width="13.140625" style="39" customWidth="1"/>
    <col min="3851" max="3851" width="2.28515625" style="39" customWidth="1"/>
    <col min="3852" max="3852" width="6.5703125" style="39" customWidth="1"/>
    <col min="3853" max="3853" width="5.140625" style="39" customWidth="1"/>
    <col min="3854" max="3854" width="3.85546875" style="39" customWidth="1"/>
    <col min="3855" max="4096" width="8.7109375" style="39"/>
    <col min="4097" max="4097" width="2.7109375" style="39" customWidth="1"/>
    <col min="4098" max="4098" width="4" style="39" customWidth="1"/>
    <col min="4099" max="4100" width="6.85546875" style="39" customWidth="1"/>
    <col min="4101" max="4101" width="5.140625" style="39" customWidth="1"/>
    <col min="4102" max="4102" width="24.42578125" style="39" customWidth="1"/>
    <col min="4103" max="4103" width="16.28515625" style="39" customWidth="1"/>
    <col min="4104" max="4104" width="2.7109375" style="39" customWidth="1"/>
    <col min="4105" max="4105" width="1.7109375" style="39" customWidth="1"/>
    <col min="4106" max="4106" width="13.140625" style="39" customWidth="1"/>
    <col min="4107" max="4107" width="2.28515625" style="39" customWidth="1"/>
    <col min="4108" max="4108" width="6.5703125" style="39" customWidth="1"/>
    <col min="4109" max="4109" width="5.140625" style="39" customWidth="1"/>
    <col min="4110" max="4110" width="3.85546875" style="39" customWidth="1"/>
    <col min="4111" max="4352" width="8.7109375" style="39"/>
    <col min="4353" max="4353" width="2.7109375" style="39" customWidth="1"/>
    <col min="4354" max="4354" width="4" style="39" customWidth="1"/>
    <col min="4355" max="4356" width="6.85546875" style="39" customWidth="1"/>
    <col min="4357" max="4357" width="5.140625" style="39" customWidth="1"/>
    <col min="4358" max="4358" width="24.42578125" style="39" customWidth="1"/>
    <col min="4359" max="4359" width="16.28515625" style="39" customWidth="1"/>
    <col min="4360" max="4360" width="2.7109375" style="39" customWidth="1"/>
    <col min="4361" max="4361" width="1.7109375" style="39" customWidth="1"/>
    <col min="4362" max="4362" width="13.140625" style="39" customWidth="1"/>
    <col min="4363" max="4363" width="2.28515625" style="39" customWidth="1"/>
    <col min="4364" max="4364" width="6.5703125" style="39" customWidth="1"/>
    <col min="4365" max="4365" width="5.140625" style="39" customWidth="1"/>
    <col min="4366" max="4366" width="3.85546875" style="39" customWidth="1"/>
    <col min="4367" max="4608" width="8.7109375" style="39"/>
    <col min="4609" max="4609" width="2.7109375" style="39" customWidth="1"/>
    <col min="4610" max="4610" width="4" style="39" customWidth="1"/>
    <col min="4611" max="4612" width="6.85546875" style="39" customWidth="1"/>
    <col min="4613" max="4613" width="5.140625" style="39" customWidth="1"/>
    <col min="4614" max="4614" width="24.42578125" style="39" customWidth="1"/>
    <col min="4615" max="4615" width="16.28515625" style="39" customWidth="1"/>
    <col min="4616" max="4616" width="2.7109375" style="39" customWidth="1"/>
    <col min="4617" max="4617" width="1.7109375" style="39" customWidth="1"/>
    <col min="4618" max="4618" width="13.140625" style="39" customWidth="1"/>
    <col min="4619" max="4619" width="2.28515625" style="39" customWidth="1"/>
    <col min="4620" max="4620" width="6.5703125" style="39" customWidth="1"/>
    <col min="4621" max="4621" width="5.140625" style="39" customWidth="1"/>
    <col min="4622" max="4622" width="3.85546875" style="39" customWidth="1"/>
    <col min="4623" max="4864" width="8.7109375" style="39"/>
    <col min="4865" max="4865" width="2.7109375" style="39" customWidth="1"/>
    <col min="4866" max="4866" width="4" style="39" customWidth="1"/>
    <col min="4867" max="4868" width="6.85546875" style="39" customWidth="1"/>
    <col min="4869" max="4869" width="5.140625" style="39" customWidth="1"/>
    <col min="4870" max="4870" width="24.42578125" style="39" customWidth="1"/>
    <col min="4871" max="4871" width="16.28515625" style="39" customWidth="1"/>
    <col min="4872" max="4872" width="2.7109375" style="39" customWidth="1"/>
    <col min="4873" max="4873" width="1.7109375" style="39" customWidth="1"/>
    <col min="4874" max="4874" width="13.140625" style="39" customWidth="1"/>
    <col min="4875" max="4875" width="2.28515625" style="39" customWidth="1"/>
    <col min="4876" max="4876" width="6.5703125" style="39" customWidth="1"/>
    <col min="4877" max="4877" width="5.140625" style="39" customWidth="1"/>
    <col min="4878" max="4878" width="3.85546875" style="39" customWidth="1"/>
    <col min="4879" max="5120" width="8.7109375" style="39"/>
    <col min="5121" max="5121" width="2.7109375" style="39" customWidth="1"/>
    <col min="5122" max="5122" width="4" style="39" customWidth="1"/>
    <col min="5123" max="5124" width="6.85546875" style="39" customWidth="1"/>
    <col min="5125" max="5125" width="5.140625" style="39" customWidth="1"/>
    <col min="5126" max="5126" width="24.42578125" style="39" customWidth="1"/>
    <col min="5127" max="5127" width="16.28515625" style="39" customWidth="1"/>
    <col min="5128" max="5128" width="2.7109375" style="39" customWidth="1"/>
    <col min="5129" max="5129" width="1.7109375" style="39" customWidth="1"/>
    <col min="5130" max="5130" width="13.140625" style="39" customWidth="1"/>
    <col min="5131" max="5131" width="2.28515625" style="39" customWidth="1"/>
    <col min="5132" max="5132" width="6.5703125" style="39" customWidth="1"/>
    <col min="5133" max="5133" width="5.140625" style="39" customWidth="1"/>
    <col min="5134" max="5134" width="3.85546875" style="39" customWidth="1"/>
    <col min="5135" max="5376" width="8.7109375" style="39"/>
    <col min="5377" max="5377" width="2.7109375" style="39" customWidth="1"/>
    <col min="5378" max="5378" width="4" style="39" customWidth="1"/>
    <col min="5379" max="5380" width="6.85546875" style="39" customWidth="1"/>
    <col min="5381" max="5381" width="5.140625" style="39" customWidth="1"/>
    <col min="5382" max="5382" width="24.42578125" style="39" customWidth="1"/>
    <col min="5383" max="5383" width="16.28515625" style="39" customWidth="1"/>
    <col min="5384" max="5384" width="2.7109375" style="39" customWidth="1"/>
    <col min="5385" max="5385" width="1.7109375" style="39" customWidth="1"/>
    <col min="5386" max="5386" width="13.140625" style="39" customWidth="1"/>
    <col min="5387" max="5387" width="2.28515625" style="39" customWidth="1"/>
    <col min="5388" max="5388" width="6.5703125" style="39" customWidth="1"/>
    <col min="5389" max="5389" width="5.140625" style="39" customWidth="1"/>
    <col min="5390" max="5390" width="3.85546875" style="39" customWidth="1"/>
    <col min="5391" max="5632" width="8.7109375" style="39"/>
    <col min="5633" max="5633" width="2.7109375" style="39" customWidth="1"/>
    <col min="5634" max="5634" width="4" style="39" customWidth="1"/>
    <col min="5635" max="5636" width="6.85546875" style="39" customWidth="1"/>
    <col min="5637" max="5637" width="5.140625" style="39" customWidth="1"/>
    <col min="5638" max="5638" width="24.42578125" style="39" customWidth="1"/>
    <col min="5639" max="5639" width="16.28515625" style="39" customWidth="1"/>
    <col min="5640" max="5640" width="2.7109375" style="39" customWidth="1"/>
    <col min="5641" max="5641" width="1.7109375" style="39" customWidth="1"/>
    <col min="5642" max="5642" width="13.140625" style="39" customWidth="1"/>
    <col min="5643" max="5643" width="2.28515625" style="39" customWidth="1"/>
    <col min="5644" max="5644" width="6.5703125" style="39" customWidth="1"/>
    <col min="5645" max="5645" width="5.140625" style="39" customWidth="1"/>
    <col min="5646" max="5646" width="3.85546875" style="39" customWidth="1"/>
    <col min="5647" max="5888" width="8.7109375" style="39"/>
    <col min="5889" max="5889" width="2.7109375" style="39" customWidth="1"/>
    <col min="5890" max="5890" width="4" style="39" customWidth="1"/>
    <col min="5891" max="5892" width="6.85546875" style="39" customWidth="1"/>
    <col min="5893" max="5893" width="5.140625" style="39" customWidth="1"/>
    <col min="5894" max="5894" width="24.42578125" style="39" customWidth="1"/>
    <col min="5895" max="5895" width="16.28515625" style="39" customWidth="1"/>
    <col min="5896" max="5896" width="2.7109375" style="39" customWidth="1"/>
    <col min="5897" max="5897" width="1.7109375" style="39" customWidth="1"/>
    <col min="5898" max="5898" width="13.140625" style="39" customWidth="1"/>
    <col min="5899" max="5899" width="2.28515625" style="39" customWidth="1"/>
    <col min="5900" max="5900" width="6.5703125" style="39" customWidth="1"/>
    <col min="5901" max="5901" width="5.140625" style="39" customWidth="1"/>
    <col min="5902" max="5902" width="3.85546875" style="39" customWidth="1"/>
    <col min="5903" max="6144" width="8.7109375" style="39"/>
    <col min="6145" max="6145" width="2.7109375" style="39" customWidth="1"/>
    <col min="6146" max="6146" width="4" style="39" customWidth="1"/>
    <col min="6147" max="6148" width="6.85546875" style="39" customWidth="1"/>
    <col min="6149" max="6149" width="5.140625" style="39" customWidth="1"/>
    <col min="6150" max="6150" width="24.42578125" style="39" customWidth="1"/>
    <col min="6151" max="6151" width="16.28515625" style="39" customWidth="1"/>
    <col min="6152" max="6152" width="2.7109375" style="39" customWidth="1"/>
    <col min="6153" max="6153" width="1.7109375" style="39" customWidth="1"/>
    <col min="6154" max="6154" width="13.140625" style="39" customWidth="1"/>
    <col min="6155" max="6155" width="2.28515625" style="39" customWidth="1"/>
    <col min="6156" max="6156" width="6.5703125" style="39" customWidth="1"/>
    <col min="6157" max="6157" width="5.140625" style="39" customWidth="1"/>
    <col min="6158" max="6158" width="3.85546875" style="39" customWidth="1"/>
    <col min="6159" max="6400" width="8.7109375" style="39"/>
    <col min="6401" max="6401" width="2.7109375" style="39" customWidth="1"/>
    <col min="6402" max="6402" width="4" style="39" customWidth="1"/>
    <col min="6403" max="6404" width="6.85546875" style="39" customWidth="1"/>
    <col min="6405" max="6405" width="5.140625" style="39" customWidth="1"/>
    <col min="6406" max="6406" width="24.42578125" style="39" customWidth="1"/>
    <col min="6407" max="6407" width="16.28515625" style="39" customWidth="1"/>
    <col min="6408" max="6408" width="2.7109375" style="39" customWidth="1"/>
    <col min="6409" max="6409" width="1.7109375" style="39" customWidth="1"/>
    <col min="6410" max="6410" width="13.140625" style="39" customWidth="1"/>
    <col min="6411" max="6411" width="2.28515625" style="39" customWidth="1"/>
    <col min="6412" max="6412" width="6.5703125" style="39" customWidth="1"/>
    <col min="6413" max="6413" width="5.140625" style="39" customWidth="1"/>
    <col min="6414" max="6414" width="3.85546875" style="39" customWidth="1"/>
    <col min="6415" max="6656" width="8.7109375" style="39"/>
    <col min="6657" max="6657" width="2.7109375" style="39" customWidth="1"/>
    <col min="6658" max="6658" width="4" style="39" customWidth="1"/>
    <col min="6659" max="6660" width="6.85546875" style="39" customWidth="1"/>
    <col min="6661" max="6661" width="5.140625" style="39" customWidth="1"/>
    <col min="6662" max="6662" width="24.42578125" style="39" customWidth="1"/>
    <col min="6663" max="6663" width="16.28515625" style="39" customWidth="1"/>
    <col min="6664" max="6664" width="2.7109375" style="39" customWidth="1"/>
    <col min="6665" max="6665" width="1.7109375" style="39" customWidth="1"/>
    <col min="6666" max="6666" width="13.140625" style="39" customWidth="1"/>
    <col min="6667" max="6667" width="2.28515625" style="39" customWidth="1"/>
    <col min="6668" max="6668" width="6.5703125" style="39" customWidth="1"/>
    <col min="6669" max="6669" width="5.140625" style="39" customWidth="1"/>
    <col min="6670" max="6670" width="3.85546875" style="39" customWidth="1"/>
    <col min="6671" max="6912" width="8.7109375" style="39"/>
    <col min="6913" max="6913" width="2.7109375" style="39" customWidth="1"/>
    <col min="6914" max="6914" width="4" style="39" customWidth="1"/>
    <col min="6915" max="6916" width="6.85546875" style="39" customWidth="1"/>
    <col min="6917" max="6917" width="5.140625" style="39" customWidth="1"/>
    <col min="6918" max="6918" width="24.42578125" style="39" customWidth="1"/>
    <col min="6919" max="6919" width="16.28515625" style="39" customWidth="1"/>
    <col min="6920" max="6920" width="2.7109375" style="39" customWidth="1"/>
    <col min="6921" max="6921" width="1.7109375" style="39" customWidth="1"/>
    <col min="6922" max="6922" width="13.140625" style="39" customWidth="1"/>
    <col min="6923" max="6923" width="2.28515625" style="39" customWidth="1"/>
    <col min="6924" max="6924" width="6.5703125" style="39" customWidth="1"/>
    <col min="6925" max="6925" width="5.140625" style="39" customWidth="1"/>
    <col min="6926" max="6926" width="3.85546875" style="39" customWidth="1"/>
    <col min="6927" max="7168" width="8.7109375" style="39"/>
    <col min="7169" max="7169" width="2.7109375" style="39" customWidth="1"/>
    <col min="7170" max="7170" width="4" style="39" customWidth="1"/>
    <col min="7171" max="7172" width="6.85546875" style="39" customWidth="1"/>
    <col min="7173" max="7173" width="5.140625" style="39" customWidth="1"/>
    <col min="7174" max="7174" width="24.42578125" style="39" customWidth="1"/>
    <col min="7175" max="7175" width="16.28515625" style="39" customWidth="1"/>
    <col min="7176" max="7176" width="2.7109375" style="39" customWidth="1"/>
    <col min="7177" max="7177" width="1.7109375" style="39" customWidth="1"/>
    <col min="7178" max="7178" width="13.140625" style="39" customWidth="1"/>
    <col min="7179" max="7179" width="2.28515625" style="39" customWidth="1"/>
    <col min="7180" max="7180" width="6.5703125" style="39" customWidth="1"/>
    <col min="7181" max="7181" width="5.140625" style="39" customWidth="1"/>
    <col min="7182" max="7182" width="3.85546875" style="39" customWidth="1"/>
    <col min="7183" max="7424" width="8.7109375" style="39"/>
    <col min="7425" max="7425" width="2.7109375" style="39" customWidth="1"/>
    <col min="7426" max="7426" width="4" style="39" customWidth="1"/>
    <col min="7427" max="7428" width="6.85546875" style="39" customWidth="1"/>
    <col min="7429" max="7429" width="5.140625" style="39" customWidth="1"/>
    <col min="7430" max="7430" width="24.42578125" style="39" customWidth="1"/>
    <col min="7431" max="7431" width="16.28515625" style="39" customWidth="1"/>
    <col min="7432" max="7432" width="2.7109375" style="39" customWidth="1"/>
    <col min="7433" max="7433" width="1.7109375" style="39" customWidth="1"/>
    <col min="7434" max="7434" width="13.140625" style="39" customWidth="1"/>
    <col min="7435" max="7435" width="2.28515625" style="39" customWidth="1"/>
    <col min="7436" max="7436" width="6.5703125" style="39" customWidth="1"/>
    <col min="7437" max="7437" width="5.140625" style="39" customWidth="1"/>
    <col min="7438" max="7438" width="3.85546875" style="39" customWidth="1"/>
    <col min="7439" max="7680" width="8.7109375" style="39"/>
    <col min="7681" max="7681" width="2.7109375" style="39" customWidth="1"/>
    <col min="7682" max="7682" width="4" style="39" customWidth="1"/>
    <col min="7683" max="7684" width="6.85546875" style="39" customWidth="1"/>
    <col min="7685" max="7685" width="5.140625" style="39" customWidth="1"/>
    <col min="7686" max="7686" width="24.42578125" style="39" customWidth="1"/>
    <col min="7687" max="7687" width="16.28515625" style="39" customWidth="1"/>
    <col min="7688" max="7688" width="2.7109375" style="39" customWidth="1"/>
    <col min="7689" max="7689" width="1.7109375" style="39" customWidth="1"/>
    <col min="7690" max="7690" width="13.140625" style="39" customWidth="1"/>
    <col min="7691" max="7691" width="2.28515625" style="39" customWidth="1"/>
    <col min="7692" max="7692" width="6.5703125" style="39" customWidth="1"/>
    <col min="7693" max="7693" width="5.140625" style="39" customWidth="1"/>
    <col min="7694" max="7694" width="3.85546875" style="39" customWidth="1"/>
    <col min="7695" max="7936" width="8.7109375" style="39"/>
    <col min="7937" max="7937" width="2.7109375" style="39" customWidth="1"/>
    <col min="7938" max="7938" width="4" style="39" customWidth="1"/>
    <col min="7939" max="7940" width="6.85546875" style="39" customWidth="1"/>
    <col min="7941" max="7941" width="5.140625" style="39" customWidth="1"/>
    <col min="7942" max="7942" width="24.42578125" style="39" customWidth="1"/>
    <col min="7943" max="7943" width="16.28515625" style="39" customWidth="1"/>
    <col min="7944" max="7944" width="2.7109375" style="39" customWidth="1"/>
    <col min="7945" max="7945" width="1.7109375" style="39" customWidth="1"/>
    <col min="7946" max="7946" width="13.140625" style="39" customWidth="1"/>
    <col min="7947" max="7947" width="2.28515625" style="39" customWidth="1"/>
    <col min="7948" max="7948" width="6.5703125" style="39" customWidth="1"/>
    <col min="7949" max="7949" width="5.140625" style="39" customWidth="1"/>
    <col min="7950" max="7950" width="3.85546875" style="39" customWidth="1"/>
    <col min="7951" max="8192" width="8.7109375" style="39"/>
    <col min="8193" max="8193" width="2.7109375" style="39" customWidth="1"/>
    <col min="8194" max="8194" width="4" style="39" customWidth="1"/>
    <col min="8195" max="8196" width="6.85546875" style="39" customWidth="1"/>
    <col min="8197" max="8197" width="5.140625" style="39" customWidth="1"/>
    <col min="8198" max="8198" width="24.42578125" style="39" customWidth="1"/>
    <col min="8199" max="8199" width="16.28515625" style="39" customWidth="1"/>
    <col min="8200" max="8200" width="2.7109375" style="39" customWidth="1"/>
    <col min="8201" max="8201" width="1.7109375" style="39" customWidth="1"/>
    <col min="8202" max="8202" width="13.140625" style="39" customWidth="1"/>
    <col min="8203" max="8203" width="2.28515625" style="39" customWidth="1"/>
    <col min="8204" max="8204" width="6.5703125" style="39" customWidth="1"/>
    <col min="8205" max="8205" width="5.140625" style="39" customWidth="1"/>
    <col min="8206" max="8206" width="3.85546875" style="39" customWidth="1"/>
    <col min="8207" max="8448" width="8.7109375" style="39"/>
    <col min="8449" max="8449" width="2.7109375" style="39" customWidth="1"/>
    <col min="8450" max="8450" width="4" style="39" customWidth="1"/>
    <col min="8451" max="8452" width="6.85546875" style="39" customWidth="1"/>
    <col min="8453" max="8453" width="5.140625" style="39" customWidth="1"/>
    <col min="8454" max="8454" width="24.42578125" style="39" customWidth="1"/>
    <col min="8455" max="8455" width="16.28515625" style="39" customWidth="1"/>
    <col min="8456" max="8456" width="2.7109375" style="39" customWidth="1"/>
    <col min="8457" max="8457" width="1.7109375" style="39" customWidth="1"/>
    <col min="8458" max="8458" width="13.140625" style="39" customWidth="1"/>
    <col min="8459" max="8459" width="2.28515625" style="39" customWidth="1"/>
    <col min="8460" max="8460" width="6.5703125" style="39" customWidth="1"/>
    <col min="8461" max="8461" width="5.140625" style="39" customWidth="1"/>
    <col min="8462" max="8462" width="3.85546875" style="39" customWidth="1"/>
    <col min="8463" max="8704" width="8.7109375" style="39"/>
    <col min="8705" max="8705" width="2.7109375" style="39" customWidth="1"/>
    <col min="8706" max="8706" width="4" style="39" customWidth="1"/>
    <col min="8707" max="8708" width="6.85546875" style="39" customWidth="1"/>
    <col min="8709" max="8709" width="5.140625" style="39" customWidth="1"/>
    <col min="8710" max="8710" width="24.42578125" style="39" customWidth="1"/>
    <col min="8711" max="8711" width="16.28515625" style="39" customWidth="1"/>
    <col min="8712" max="8712" width="2.7109375" style="39" customWidth="1"/>
    <col min="8713" max="8713" width="1.7109375" style="39" customWidth="1"/>
    <col min="8714" max="8714" width="13.140625" style="39" customWidth="1"/>
    <col min="8715" max="8715" width="2.28515625" style="39" customWidth="1"/>
    <col min="8716" max="8716" width="6.5703125" style="39" customWidth="1"/>
    <col min="8717" max="8717" width="5.140625" style="39" customWidth="1"/>
    <col min="8718" max="8718" width="3.85546875" style="39" customWidth="1"/>
    <col min="8719" max="8960" width="8.7109375" style="39"/>
    <col min="8961" max="8961" width="2.7109375" style="39" customWidth="1"/>
    <col min="8962" max="8962" width="4" style="39" customWidth="1"/>
    <col min="8963" max="8964" width="6.85546875" style="39" customWidth="1"/>
    <col min="8965" max="8965" width="5.140625" style="39" customWidth="1"/>
    <col min="8966" max="8966" width="24.42578125" style="39" customWidth="1"/>
    <col min="8967" max="8967" width="16.28515625" style="39" customWidth="1"/>
    <col min="8968" max="8968" width="2.7109375" style="39" customWidth="1"/>
    <col min="8969" max="8969" width="1.7109375" style="39" customWidth="1"/>
    <col min="8970" max="8970" width="13.140625" style="39" customWidth="1"/>
    <col min="8971" max="8971" width="2.28515625" style="39" customWidth="1"/>
    <col min="8972" max="8972" width="6.5703125" style="39" customWidth="1"/>
    <col min="8973" max="8973" width="5.140625" style="39" customWidth="1"/>
    <col min="8974" max="8974" width="3.85546875" style="39" customWidth="1"/>
    <col min="8975" max="9216" width="8.7109375" style="39"/>
    <col min="9217" max="9217" width="2.7109375" style="39" customWidth="1"/>
    <col min="9218" max="9218" width="4" style="39" customWidth="1"/>
    <col min="9219" max="9220" width="6.85546875" style="39" customWidth="1"/>
    <col min="9221" max="9221" width="5.140625" style="39" customWidth="1"/>
    <col min="9222" max="9222" width="24.42578125" style="39" customWidth="1"/>
    <col min="9223" max="9223" width="16.28515625" style="39" customWidth="1"/>
    <col min="9224" max="9224" width="2.7109375" style="39" customWidth="1"/>
    <col min="9225" max="9225" width="1.7109375" style="39" customWidth="1"/>
    <col min="9226" max="9226" width="13.140625" style="39" customWidth="1"/>
    <col min="9227" max="9227" width="2.28515625" style="39" customWidth="1"/>
    <col min="9228" max="9228" width="6.5703125" style="39" customWidth="1"/>
    <col min="9229" max="9229" width="5.140625" style="39" customWidth="1"/>
    <col min="9230" max="9230" width="3.85546875" style="39" customWidth="1"/>
    <col min="9231" max="9472" width="8.7109375" style="39"/>
    <col min="9473" max="9473" width="2.7109375" style="39" customWidth="1"/>
    <col min="9474" max="9474" width="4" style="39" customWidth="1"/>
    <col min="9475" max="9476" width="6.85546875" style="39" customWidth="1"/>
    <col min="9477" max="9477" width="5.140625" style="39" customWidth="1"/>
    <col min="9478" max="9478" width="24.42578125" style="39" customWidth="1"/>
    <col min="9479" max="9479" width="16.28515625" style="39" customWidth="1"/>
    <col min="9480" max="9480" width="2.7109375" style="39" customWidth="1"/>
    <col min="9481" max="9481" width="1.7109375" style="39" customWidth="1"/>
    <col min="9482" max="9482" width="13.140625" style="39" customWidth="1"/>
    <col min="9483" max="9483" width="2.28515625" style="39" customWidth="1"/>
    <col min="9484" max="9484" width="6.5703125" style="39" customWidth="1"/>
    <col min="9485" max="9485" width="5.140625" style="39" customWidth="1"/>
    <col min="9486" max="9486" width="3.85546875" style="39" customWidth="1"/>
    <col min="9487" max="9728" width="8.7109375" style="39"/>
    <col min="9729" max="9729" width="2.7109375" style="39" customWidth="1"/>
    <col min="9730" max="9730" width="4" style="39" customWidth="1"/>
    <col min="9731" max="9732" width="6.85546875" style="39" customWidth="1"/>
    <col min="9733" max="9733" width="5.140625" style="39" customWidth="1"/>
    <col min="9734" max="9734" width="24.42578125" style="39" customWidth="1"/>
    <col min="9735" max="9735" width="16.28515625" style="39" customWidth="1"/>
    <col min="9736" max="9736" width="2.7109375" style="39" customWidth="1"/>
    <col min="9737" max="9737" width="1.7109375" style="39" customWidth="1"/>
    <col min="9738" max="9738" width="13.140625" style="39" customWidth="1"/>
    <col min="9739" max="9739" width="2.28515625" style="39" customWidth="1"/>
    <col min="9740" max="9740" width="6.5703125" style="39" customWidth="1"/>
    <col min="9741" max="9741" width="5.140625" style="39" customWidth="1"/>
    <col min="9742" max="9742" width="3.85546875" style="39" customWidth="1"/>
    <col min="9743" max="9984" width="8.7109375" style="39"/>
    <col min="9985" max="9985" width="2.7109375" style="39" customWidth="1"/>
    <col min="9986" max="9986" width="4" style="39" customWidth="1"/>
    <col min="9987" max="9988" width="6.85546875" style="39" customWidth="1"/>
    <col min="9989" max="9989" width="5.140625" style="39" customWidth="1"/>
    <col min="9990" max="9990" width="24.42578125" style="39" customWidth="1"/>
    <col min="9991" max="9991" width="16.28515625" style="39" customWidth="1"/>
    <col min="9992" max="9992" width="2.7109375" style="39" customWidth="1"/>
    <col min="9993" max="9993" width="1.7109375" style="39" customWidth="1"/>
    <col min="9994" max="9994" width="13.140625" style="39" customWidth="1"/>
    <col min="9995" max="9995" width="2.28515625" style="39" customWidth="1"/>
    <col min="9996" max="9996" width="6.5703125" style="39" customWidth="1"/>
    <col min="9997" max="9997" width="5.140625" style="39" customWidth="1"/>
    <col min="9998" max="9998" width="3.85546875" style="39" customWidth="1"/>
    <col min="9999" max="10240" width="8.7109375" style="39"/>
    <col min="10241" max="10241" width="2.7109375" style="39" customWidth="1"/>
    <col min="10242" max="10242" width="4" style="39" customWidth="1"/>
    <col min="10243" max="10244" width="6.85546875" style="39" customWidth="1"/>
    <col min="10245" max="10245" width="5.140625" style="39" customWidth="1"/>
    <col min="10246" max="10246" width="24.42578125" style="39" customWidth="1"/>
    <col min="10247" max="10247" width="16.28515625" style="39" customWidth="1"/>
    <col min="10248" max="10248" width="2.7109375" style="39" customWidth="1"/>
    <col min="10249" max="10249" width="1.7109375" style="39" customWidth="1"/>
    <col min="10250" max="10250" width="13.140625" style="39" customWidth="1"/>
    <col min="10251" max="10251" width="2.28515625" style="39" customWidth="1"/>
    <col min="10252" max="10252" width="6.5703125" style="39" customWidth="1"/>
    <col min="10253" max="10253" width="5.140625" style="39" customWidth="1"/>
    <col min="10254" max="10254" width="3.85546875" style="39" customWidth="1"/>
    <col min="10255" max="10496" width="8.7109375" style="39"/>
    <col min="10497" max="10497" width="2.7109375" style="39" customWidth="1"/>
    <col min="10498" max="10498" width="4" style="39" customWidth="1"/>
    <col min="10499" max="10500" width="6.85546875" style="39" customWidth="1"/>
    <col min="10501" max="10501" width="5.140625" style="39" customWidth="1"/>
    <col min="10502" max="10502" width="24.42578125" style="39" customWidth="1"/>
    <col min="10503" max="10503" width="16.28515625" style="39" customWidth="1"/>
    <col min="10504" max="10504" width="2.7109375" style="39" customWidth="1"/>
    <col min="10505" max="10505" width="1.7109375" style="39" customWidth="1"/>
    <col min="10506" max="10506" width="13.140625" style="39" customWidth="1"/>
    <col min="10507" max="10507" width="2.28515625" style="39" customWidth="1"/>
    <col min="10508" max="10508" width="6.5703125" style="39" customWidth="1"/>
    <col min="10509" max="10509" width="5.140625" style="39" customWidth="1"/>
    <col min="10510" max="10510" width="3.85546875" style="39" customWidth="1"/>
    <col min="10511" max="10752" width="8.7109375" style="39"/>
    <col min="10753" max="10753" width="2.7109375" style="39" customWidth="1"/>
    <col min="10754" max="10754" width="4" style="39" customWidth="1"/>
    <col min="10755" max="10756" width="6.85546875" style="39" customWidth="1"/>
    <col min="10757" max="10757" width="5.140625" style="39" customWidth="1"/>
    <col min="10758" max="10758" width="24.42578125" style="39" customWidth="1"/>
    <col min="10759" max="10759" width="16.28515625" style="39" customWidth="1"/>
    <col min="10760" max="10760" width="2.7109375" style="39" customWidth="1"/>
    <col min="10761" max="10761" width="1.7109375" style="39" customWidth="1"/>
    <col min="10762" max="10762" width="13.140625" style="39" customWidth="1"/>
    <col min="10763" max="10763" width="2.28515625" style="39" customWidth="1"/>
    <col min="10764" max="10764" width="6.5703125" style="39" customWidth="1"/>
    <col min="10765" max="10765" width="5.140625" style="39" customWidth="1"/>
    <col min="10766" max="10766" width="3.85546875" style="39" customWidth="1"/>
    <col min="10767" max="11008" width="8.7109375" style="39"/>
    <col min="11009" max="11009" width="2.7109375" style="39" customWidth="1"/>
    <col min="11010" max="11010" width="4" style="39" customWidth="1"/>
    <col min="11011" max="11012" width="6.85546875" style="39" customWidth="1"/>
    <col min="11013" max="11013" width="5.140625" style="39" customWidth="1"/>
    <col min="11014" max="11014" width="24.42578125" style="39" customWidth="1"/>
    <col min="11015" max="11015" width="16.28515625" style="39" customWidth="1"/>
    <col min="11016" max="11016" width="2.7109375" style="39" customWidth="1"/>
    <col min="11017" max="11017" width="1.7109375" style="39" customWidth="1"/>
    <col min="11018" max="11018" width="13.140625" style="39" customWidth="1"/>
    <col min="11019" max="11019" width="2.28515625" style="39" customWidth="1"/>
    <col min="11020" max="11020" width="6.5703125" style="39" customWidth="1"/>
    <col min="11021" max="11021" width="5.140625" style="39" customWidth="1"/>
    <col min="11022" max="11022" width="3.85546875" style="39" customWidth="1"/>
    <col min="11023" max="11264" width="8.7109375" style="39"/>
    <col min="11265" max="11265" width="2.7109375" style="39" customWidth="1"/>
    <col min="11266" max="11266" width="4" style="39" customWidth="1"/>
    <col min="11267" max="11268" width="6.85546875" style="39" customWidth="1"/>
    <col min="11269" max="11269" width="5.140625" style="39" customWidth="1"/>
    <col min="11270" max="11270" width="24.42578125" style="39" customWidth="1"/>
    <col min="11271" max="11271" width="16.28515625" style="39" customWidth="1"/>
    <col min="11272" max="11272" width="2.7109375" style="39" customWidth="1"/>
    <col min="11273" max="11273" width="1.7109375" style="39" customWidth="1"/>
    <col min="11274" max="11274" width="13.140625" style="39" customWidth="1"/>
    <col min="11275" max="11275" width="2.28515625" style="39" customWidth="1"/>
    <col min="11276" max="11276" width="6.5703125" style="39" customWidth="1"/>
    <col min="11277" max="11277" width="5.140625" style="39" customWidth="1"/>
    <col min="11278" max="11278" width="3.85546875" style="39" customWidth="1"/>
    <col min="11279" max="11520" width="8.7109375" style="39"/>
    <col min="11521" max="11521" width="2.7109375" style="39" customWidth="1"/>
    <col min="11522" max="11522" width="4" style="39" customWidth="1"/>
    <col min="11523" max="11524" width="6.85546875" style="39" customWidth="1"/>
    <col min="11525" max="11525" width="5.140625" style="39" customWidth="1"/>
    <col min="11526" max="11526" width="24.42578125" style="39" customWidth="1"/>
    <col min="11527" max="11527" width="16.28515625" style="39" customWidth="1"/>
    <col min="11528" max="11528" width="2.7109375" style="39" customWidth="1"/>
    <col min="11529" max="11529" width="1.7109375" style="39" customWidth="1"/>
    <col min="11530" max="11530" width="13.140625" style="39" customWidth="1"/>
    <col min="11531" max="11531" width="2.28515625" style="39" customWidth="1"/>
    <col min="11532" max="11532" width="6.5703125" style="39" customWidth="1"/>
    <col min="11533" max="11533" width="5.140625" style="39" customWidth="1"/>
    <col min="11534" max="11534" width="3.85546875" style="39" customWidth="1"/>
    <col min="11535" max="11776" width="8.7109375" style="39"/>
    <col min="11777" max="11777" width="2.7109375" style="39" customWidth="1"/>
    <col min="11778" max="11778" width="4" style="39" customWidth="1"/>
    <col min="11779" max="11780" width="6.85546875" style="39" customWidth="1"/>
    <col min="11781" max="11781" width="5.140625" style="39" customWidth="1"/>
    <col min="11782" max="11782" width="24.42578125" style="39" customWidth="1"/>
    <col min="11783" max="11783" width="16.28515625" style="39" customWidth="1"/>
    <col min="11784" max="11784" width="2.7109375" style="39" customWidth="1"/>
    <col min="11785" max="11785" width="1.7109375" style="39" customWidth="1"/>
    <col min="11786" max="11786" width="13.140625" style="39" customWidth="1"/>
    <col min="11787" max="11787" width="2.28515625" style="39" customWidth="1"/>
    <col min="11788" max="11788" width="6.5703125" style="39" customWidth="1"/>
    <col min="11789" max="11789" width="5.140625" style="39" customWidth="1"/>
    <col min="11790" max="11790" width="3.85546875" style="39" customWidth="1"/>
    <col min="11791" max="12032" width="8.7109375" style="39"/>
    <col min="12033" max="12033" width="2.7109375" style="39" customWidth="1"/>
    <col min="12034" max="12034" width="4" style="39" customWidth="1"/>
    <col min="12035" max="12036" width="6.85546875" style="39" customWidth="1"/>
    <col min="12037" max="12037" width="5.140625" style="39" customWidth="1"/>
    <col min="12038" max="12038" width="24.42578125" style="39" customWidth="1"/>
    <col min="12039" max="12039" width="16.28515625" style="39" customWidth="1"/>
    <col min="12040" max="12040" width="2.7109375" style="39" customWidth="1"/>
    <col min="12041" max="12041" width="1.7109375" style="39" customWidth="1"/>
    <col min="12042" max="12042" width="13.140625" style="39" customWidth="1"/>
    <col min="12043" max="12043" width="2.28515625" style="39" customWidth="1"/>
    <col min="12044" max="12044" width="6.5703125" style="39" customWidth="1"/>
    <col min="12045" max="12045" width="5.140625" style="39" customWidth="1"/>
    <col min="12046" max="12046" width="3.85546875" style="39" customWidth="1"/>
    <col min="12047" max="12288" width="8.7109375" style="39"/>
    <col min="12289" max="12289" width="2.7109375" style="39" customWidth="1"/>
    <col min="12290" max="12290" width="4" style="39" customWidth="1"/>
    <col min="12291" max="12292" width="6.85546875" style="39" customWidth="1"/>
    <col min="12293" max="12293" width="5.140625" style="39" customWidth="1"/>
    <col min="12294" max="12294" width="24.42578125" style="39" customWidth="1"/>
    <col min="12295" max="12295" width="16.28515625" style="39" customWidth="1"/>
    <col min="12296" max="12296" width="2.7109375" style="39" customWidth="1"/>
    <col min="12297" max="12297" width="1.7109375" style="39" customWidth="1"/>
    <col min="12298" max="12298" width="13.140625" style="39" customWidth="1"/>
    <col min="12299" max="12299" width="2.28515625" style="39" customWidth="1"/>
    <col min="12300" max="12300" width="6.5703125" style="39" customWidth="1"/>
    <col min="12301" max="12301" width="5.140625" style="39" customWidth="1"/>
    <col min="12302" max="12302" width="3.85546875" style="39" customWidth="1"/>
    <col min="12303" max="12544" width="8.7109375" style="39"/>
    <col min="12545" max="12545" width="2.7109375" style="39" customWidth="1"/>
    <col min="12546" max="12546" width="4" style="39" customWidth="1"/>
    <col min="12547" max="12548" width="6.85546875" style="39" customWidth="1"/>
    <col min="12549" max="12549" width="5.140625" style="39" customWidth="1"/>
    <col min="12550" max="12550" width="24.42578125" style="39" customWidth="1"/>
    <col min="12551" max="12551" width="16.28515625" style="39" customWidth="1"/>
    <col min="12552" max="12552" width="2.7109375" style="39" customWidth="1"/>
    <col min="12553" max="12553" width="1.7109375" style="39" customWidth="1"/>
    <col min="12554" max="12554" width="13.140625" style="39" customWidth="1"/>
    <col min="12555" max="12555" width="2.28515625" style="39" customWidth="1"/>
    <col min="12556" max="12556" width="6.5703125" style="39" customWidth="1"/>
    <col min="12557" max="12557" width="5.140625" style="39" customWidth="1"/>
    <col min="12558" max="12558" width="3.85546875" style="39" customWidth="1"/>
    <col min="12559" max="12800" width="8.7109375" style="39"/>
    <col min="12801" max="12801" width="2.7109375" style="39" customWidth="1"/>
    <col min="12802" max="12802" width="4" style="39" customWidth="1"/>
    <col min="12803" max="12804" width="6.85546875" style="39" customWidth="1"/>
    <col min="12805" max="12805" width="5.140625" style="39" customWidth="1"/>
    <col min="12806" max="12806" width="24.42578125" style="39" customWidth="1"/>
    <col min="12807" max="12807" width="16.28515625" style="39" customWidth="1"/>
    <col min="12808" max="12808" width="2.7109375" style="39" customWidth="1"/>
    <col min="12809" max="12809" width="1.7109375" style="39" customWidth="1"/>
    <col min="12810" max="12810" width="13.140625" style="39" customWidth="1"/>
    <col min="12811" max="12811" width="2.28515625" style="39" customWidth="1"/>
    <col min="12812" max="12812" width="6.5703125" style="39" customWidth="1"/>
    <col min="12813" max="12813" width="5.140625" style="39" customWidth="1"/>
    <col min="12814" max="12814" width="3.85546875" style="39" customWidth="1"/>
    <col min="12815" max="13056" width="8.7109375" style="39"/>
    <col min="13057" max="13057" width="2.7109375" style="39" customWidth="1"/>
    <col min="13058" max="13058" width="4" style="39" customWidth="1"/>
    <col min="13059" max="13060" width="6.85546875" style="39" customWidth="1"/>
    <col min="13061" max="13061" width="5.140625" style="39" customWidth="1"/>
    <col min="13062" max="13062" width="24.42578125" style="39" customWidth="1"/>
    <col min="13063" max="13063" width="16.28515625" style="39" customWidth="1"/>
    <col min="13064" max="13064" width="2.7109375" style="39" customWidth="1"/>
    <col min="13065" max="13065" width="1.7109375" style="39" customWidth="1"/>
    <col min="13066" max="13066" width="13.140625" style="39" customWidth="1"/>
    <col min="13067" max="13067" width="2.28515625" style="39" customWidth="1"/>
    <col min="13068" max="13068" width="6.5703125" style="39" customWidth="1"/>
    <col min="13069" max="13069" width="5.140625" style="39" customWidth="1"/>
    <col min="13070" max="13070" width="3.85546875" style="39" customWidth="1"/>
    <col min="13071" max="13312" width="8.7109375" style="39"/>
    <col min="13313" max="13313" width="2.7109375" style="39" customWidth="1"/>
    <col min="13314" max="13314" width="4" style="39" customWidth="1"/>
    <col min="13315" max="13316" width="6.85546875" style="39" customWidth="1"/>
    <col min="13317" max="13317" width="5.140625" style="39" customWidth="1"/>
    <col min="13318" max="13318" width="24.42578125" style="39" customWidth="1"/>
    <col min="13319" max="13319" width="16.28515625" style="39" customWidth="1"/>
    <col min="13320" max="13320" width="2.7109375" style="39" customWidth="1"/>
    <col min="13321" max="13321" width="1.7109375" style="39" customWidth="1"/>
    <col min="13322" max="13322" width="13.140625" style="39" customWidth="1"/>
    <col min="13323" max="13323" width="2.28515625" style="39" customWidth="1"/>
    <col min="13324" max="13324" width="6.5703125" style="39" customWidth="1"/>
    <col min="13325" max="13325" width="5.140625" style="39" customWidth="1"/>
    <col min="13326" max="13326" width="3.85546875" style="39" customWidth="1"/>
    <col min="13327" max="13568" width="8.7109375" style="39"/>
    <col min="13569" max="13569" width="2.7109375" style="39" customWidth="1"/>
    <col min="13570" max="13570" width="4" style="39" customWidth="1"/>
    <col min="13571" max="13572" width="6.85546875" style="39" customWidth="1"/>
    <col min="13573" max="13573" width="5.140625" style="39" customWidth="1"/>
    <col min="13574" max="13574" width="24.42578125" style="39" customWidth="1"/>
    <col min="13575" max="13575" width="16.28515625" style="39" customWidth="1"/>
    <col min="13576" max="13576" width="2.7109375" style="39" customWidth="1"/>
    <col min="13577" max="13577" width="1.7109375" style="39" customWidth="1"/>
    <col min="13578" max="13578" width="13.140625" style="39" customWidth="1"/>
    <col min="13579" max="13579" width="2.28515625" style="39" customWidth="1"/>
    <col min="13580" max="13580" width="6.5703125" style="39" customWidth="1"/>
    <col min="13581" max="13581" width="5.140625" style="39" customWidth="1"/>
    <col min="13582" max="13582" width="3.85546875" style="39" customWidth="1"/>
    <col min="13583" max="13824" width="8.7109375" style="39"/>
    <col min="13825" max="13825" width="2.7109375" style="39" customWidth="1"/>
    <col min="13826" max="13826" width="4" style="39" customWidth="1"/>
    <col min="13827" max="13828" width="6.85546875" style="39" customWidth="1"/>
    <col min="13829" max="13829" width="5.140625" style="39" customWidth="1"/>
    <col min="13830" max="13830" width="24.42578125" style="39" customWidth="1"/>
    <col min="13831" max="13831" width="16.28515625" style="39" customWidth="1"/>
    <col min="13832" max="13832" width="2.7109375" style="39" customWidth="1"/>
    <col min="13833" max="13833" width="1.7109375" style="39" customWidth="1"/>
    <col min="13834" max="13834" width="13.140625" style="39" customWidth="1"/>
    <col min="13835" max="13835" width="2.28515625" style="39" customWidth="1"/>
    <col min="13836" max="13836" width="6.5703125" style="39" customWidth="1"/>
    <col min="13837" max="13837" width="5.140625" style="39" customWidth="1"/>
    <col min="13838" max="13838" width="3.85546875" style="39" customWidth="1"/>
    <col min="13839" max="14080" width="8.7109375" style="39"/>
    <col min="14081" max="14081" width="2.7109375" style="39" customWidth="1"/>
    <col min="14082" max="14082" width="4" style="39" customWidth="1"/>
    <col min="14083" max="14084" width="6.85546875" style="39" customWidth="1"/>
    <col min="14085" max="14085" width="5.140625" style="39" customWidth="1"/>
    <col min="14086" max="14086" width="24.42578125" style="39" customWidth="1"/>
    <col min="14087" max="14087" width="16.28515625" style="39" customWidth="1"/>
    <col min="14088" max="14088" width="2.7109375" style="39" customWidth="1"/>
    <col min="14089" max="14089" width="1.7109375" style="39" customWidth="1"/>
    <col min="14090" max="14090" width="13.140625" style="39" customWidth="1"/>
    <col min="14091" max="14091" width="2.28515625" style="39" customWidth="1"/>
    <col min="14092" max="14092" width="6.5703125" style="39" customWidth="1"/>
    <col min="14093" max="14093" width="5.140625" style="39" customWidth="1"/>
    <col min="14094" max="14094" width="3.85546875" style="39" customWidth="1"/>
    <col min="14095" max="14336" width="8.7109375" style="39"/>
    <col min="14337" max="14337" width="2.7109375" style="39" customWidth="1"/>
    <col min="14338" max="14338" width="4" style="39" customWidth="1"/>
    <col min="14339" max="14340" width="6.85546875" style="39" customWidth="1"/>
    <col min="14341" max="14341" width="5.140625" style="39" customWidth="1"/>
    <col min="14342" max="14342" width="24.42578125" style="39" customWidth="1"/>
    <col min="14343" max="14343" width="16.28515625" style="39" customWidth="1"/>
    <col min="14344" max="14344" width="2.7109375" style="39" customWidth="1"/>
    <col min="14345" max="14345" width="1.7109375" style="39" customWidth="1"/>
    <col min="14346" max="14346" width="13.140625" style="39" customWidth="1"/>
    <col min="14347" max="14347" width="2.28515625" style="39" customWidth="1"/>
    <col min="14348" max="14348" width="6.5703125" style="39" customWidth="1"/>
    <col min="14349" max="14349" width="5.140625" style="39" customWidth="1"/>
    <col min="14350" max="14350" width="3.85546875" style="39" customWidth="1"/>
    <col min="14351" max="14592" width="8.7109375" style="39"/>
    <col min="14593" max="14593" width="2.7109375" style="39" customWidth="1"/>
    <col min="14594" max="14594" width="4" style="39" customWidth="1"/>
    <col min="14595" max="14596" width="6.85546875" style="39" customWidth="1"/>
    <col min="14597" max="14597" width="5.140625" style="39" customWidth="1"/>
    <col min="14598" max="14598" width="24.42578125" style="39" customWidth="1"/>
    <col min="14599" max="14599" width="16.28515625" style="39" customWidth="1"/>
    <col min="14600" max="14600" width="2.7109375" style="39" customWidth="1"/>
    <col min="14601" max="14601" width="1.7109375" style="39" customWidth="1"/>
    <col min="14602" max="14602" width="13.140625" style="39" customWidth="1"/>
    <col min="14603" max="14603" width="2.28515625" style="39" customWidth="1"/>
    <col min="14604" max="14604" width="6.5703125" style="39" customWidth="1"/>
    <col min="14605" max="14605" width="5.140625" style="39" customWidth="1"/>
    <col min="14606" max="14606" width="3.85546875" style="39" customWidth="1"/>
    <col min="14607" max="14848" width="8.7109375" style="39"/>
    <col min="14849" max="14849" width="2.7109375" style="39" customWidth="1"/>
    <col min="14850" max="14850" width="4" style="39" customWidth="1"/>
    <col min="14851" max="14852" width="6.85546875" style="39" customWidth="1"/>
    <col min="14853" max="14853" width="5.140625" style="39" customWidth="1"/>
    <col min="14854" max="14854" width="24.42578125" style="39" customWidth="1"/>
    <col min="14855" max="14855" width="16.28515625" style="39" customWidth="1"/>
    <col min="14856" max="14856" width="2.7109375" style="39" customWidth="1"/>
    <col min="14857" max="14857" width="1.7109375" style="39" customWidth="1"/>
    <col min="14858" max="14858" width="13.140625" style="39" customWidth="1"/>
    <col min="14859" max="14859" width="2.28515625" style="39" customWidth="1"/>
    <col min="14860" max="14860" width="6.5703125" style="39" customWidth="1"/>
    <col min="14861" max="14861" width="5.140625" style="39" customWidth="1"/>
    <col min="14862" max="14862" width="3.85546875" style="39" customWidth="1"/>
    <col min="14863" max="15104" width="8.7109375" style="39"/>
    <col min="15105" max="15105" width="2.7109375" style="39" customWidth="1"/>
    <col min="15106" max="15106" width="4" style="39" customWidth="1"/>
    <col min="15107" max="15108" width="6.85546875" style="39" customWidth="1"/>
    <col min="15109" max="15109" width="5.140625" style="39" customWidth="1"/>
    <col min="15110" max="15110" width="24.42578125" style="39" customWidth="1"/>
    <col min="15111" max="15111" width="16.28515625" style="39" customWidth="1"/>
    <col min="15112" max="15112" width="2.7109375" style="39" customWidth="1"/>
    <col min="15113" max="15113" width="1.7109375" style="39" customWidth="1"/>
    <col min="15114" max="15114" width="13.140625" style="39" customWidth="1"/>
    <col min="15115" max="15115" width="2.28515625" style="39" customWidth="1"/>
    <col min="15116" max="15116" width="6.5703125" style="39" customWidth="1"/>
    <col min="15117" max="15117" width="5.140625" style="39" customWidth="1"/>
    <col min="15118" max="15118" width="3.85546875" style="39" customWidth="1"/>
    <col min="15119" max="15360" width="8.7109375" style="39"/>
    <col min="15361" max="15361" width="2.7109375" style="39" customWidth="1"/>
    <col min="15362" max="15362" width="4" style="39" customWidth="1"/>
    <col min="15363" max="15364" width="6.85546875" style="39" customWidth="1"/>
    <col min="15365" max="15365" width="5.140625" style="39" customWidth="1"/>
    <col min="15366" max="15366" width="24.42578125" style="39" customWidth="1"/>
    <col min="15367" max="15367" width="16.28515625" style="39" customWidth="1"/>
    <col min="15368" max="15368" width="2.7109375" style="39" customWidth="1"/>
    <col min="15369" max="15369" width="1.7109375" style="39" customWidth="1"/>
    <col min="15370" max="15370" width="13.140625" style="39" customWidth="1"/>
    <col min="15371" max="15371" width="2.28515625" style="39" customWidth="1"/>
    <col min="15372" max="15372" width="6.5703125" style="39" customWidth="1"/>
    <col min="15373" max="15373" width="5.140625" style="39" customWidth="1"/>
    <col min="15374" max="15374" width="3.85546875" style="39" customWidth="1"/>
    <col min="15375" max="15616" width="8.7109375" style="39"/>
    <col min="15617" max="15617" width="2.7109375" style="39" customWidth="1"/>
    <col min="15618" max="15618" width="4" style="39" customWidth="1"/>
    <col min="15619" max="15620" width="6.85546875" style="39" customWidth="1"/>
    <col min="15621" max="15621" width="5.140625" style="39" customWidth="1"/>
    <col min="15622" max="15622" width="24.42578125" style="39" customWidth="1"/>
    <col min="15623" max="15623" width="16.28515625" style="39" customWidth="1"/>
    <col min="15624" max="15624" width="2.7109375" style="39" customWidth="1"/>
    <col min="15625" max="15625" width="1.7109375" style="39" customWidth="1"/>
    <col min="15626" max="15626" width="13.140625" style="39" customWidth="1"/>
    <col min="15627" max="15627" width="2.28515625" style="39" customWidth="1"/>
    <col min="15628" max="15628" width="6.5703125" style="39" customWidth="1"/>
    <col min="15629" max="15629" width="5.140625" style="39" customWidth="1"/>
    <col min="15630" max="15630" width="3.85546875" style="39" customWidth="1"/>
    <col min="15631" max="15872" width="8.7109375" style="39"/>
    <col min="15873" max="15873" width="2.7109375" style="39" customWidth="1"/>
    <col min="15874" max="15874" width="4" style="39" customWidth="1"/>
    <col min="15875" max="15876" width="6.85546875" style="39" customWidth="1"/>
    <col min="15877" max="15877" width="5.140625" style="39" customWidth="1"/>
    <col min="15878" max="15878" width="24.42578125" style="39" customWidth="1"/>
    <col min="15879" max="15879" width="16.28515625" style="39" customWidth="1"/>
    <col min="15880" max="15880" width="2.7109375" style="39" customWidth="1"/>
    <col min="15881" max="15881" width="1.7109375" style="39" customWidth="1"/>
    <col min="15882" max="15882" width="13.140625" style="39" customWidth="1"/>
    <col min="15883" max="15883" width="2.28515625" style="39" customWidth="1"/>
    <col min="15884" max="15884" width="6.5703125" style="39" customWidth="1"/>
    <col min="15885" max="15885" width="5.140625" style="39" customWidth="1"/>
    <col min="15886" max="15886" width="3.85546875" style="39" customWidth="1"/>
    <col min="15887" max="16128" width="8.7109375" style="39"/>
    <col min="16129" max="16129" width="2.7109375" style="39" customWidth="1"/>
    <col min="16130" max="16130" width="4" style="39" customWidth="1"/>
    <col min="16131" max="16132" width="6.85546875" style="39" customWidth="1"/>
    <col min="16133" max="16133" width="5.140625" style="39" customWidth="1"/>
    <col min="16134" max="16134" width="24.42578125" style="39" customWidth="1"/>
    <col min="16135" max="16135" width="16.28515625" style="39" customWidth="1"/>
    <col min="16136" max="16136" width="2.7109375" style="39" customWidth="1"/>
    <col min="16137" max="16137" width="1.7109375" style="39" customWidth="1"/>
    <col min="16138" max="16138" width="13.140625" style="39" customWidth="1"/>
    <col min="16139" max="16139" width="2.28515625" style="39" customWidth="1"/>
    <col min="16140" max="16140" width="6.5703125" style="39" customWidth="1"/>
    <col min="16141" max="16141" width="5.140625" style="39" customWidth="1"/>
    <col min="16142" max="16142" width="3.85546875" style="39" customWidth="1"/>
    <col min="16143" max="16384" width="8.7109375" style="39"/>
  </cols>
  <sheetData>
    <row r="1" spans="1:14" s="35" customFormat="1" ht="14.25" x14ac:dyDescent="0.25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 t="s">
        <v>146</v>
      </c>
    </row>
    <row r="2" spans="1:14" s="35" customFormat="1" ht="14.25" x14ac:dyDescent="0.25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 t="s">
        <v>147</v>
      </c>
    </row>
    <row r="3" spans="1:14" s="35" customFormat="1" ht="14.25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 t="s">
        <v>148</v>
      </c>
    </row>
    <row r="4" spans="1:14" s="35" customFormat="1" ht="14.25" x14ac:dyDescent="0.25">
      <c r="B4" s="133" t="str">
        <f>'[1]Հատված 1'!$C$4</f>
        <v xml:space="preserve">        2025թ. դեկտեմբերի  -ի N    -Ն որոշման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s="35" customFormat="1" ht="14.25" x14ac:dyDescent="0.2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s="35" customFormat="1" x14ac:dyDescent="0.25">
      <c r="E6" s="38"/>
      <c r="F6" s="38"/>
      <c r="G6" s="38"/>
      <c r="H6" s="38"/>
      <c r="I6" s="38"/>
      <c r="J6" s="38"/>
      <c r="K6" s="38"/>
      <c r="M6" s="134"/>
      <c r="N6" s="134"/>
    </row>
    <row r="7" spans="1:14" s="35" customFormat="1" ht="14.25" x14ac:dyDescent="0.25">
      <c r="A7" s="135" t="s">
        <v>149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</row>
    <row r="8" spans="1:14" s="35" customFormat="1" ht="14.25" customHeight="1" x14ac:dyDescent="0.25">
      <c r="A8" s="136" t="s">
        <v>150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</row>
    <row r="9" spans="1:14" s="35" customFormat="1" ht="17.25" customHeight="1" x14ac:dyDescent="0.25">
      <c r="A9" s="137" t="s">
        <v>151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</row>
    <row r="10" spans="1:14" s="35" customFormat="1" ht="38.25" customHeight="1" x14ac:dyDescent="0.25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</row>
    <row r="11" spans="1:14" ht="19.5" customHeight="1" x14ac:dyDescent="0.25">
      <c r="J11" s="138" t="s">
        <v>6</v>
      </c>
      <c r="K11" s="138"/>
      <c r="L11" s="138"/>
      <c r="M11" s="138"/>
      <c r="N11" s="138"/>
    </row>
    <row r="12" spans="1:14" ht="42" customHeight="1" x14ac:dyDescent="0.25">
      <c r="A12" s="126" t="s">
        <v>152</v>
      </c>
      <c r="B12" s="128"/>
      <c r="C12" s="125" t="s">
        <v>153</v>
      </c>
      <c r="D12" s="125" t="s">
        <v>154</v>
      </c>
      <c r="E12" s="125" t="s">
        <v>155</v>
      </c>
      <c r="F12" s="126" t="s">
        <v>156</v>
      </c>
      <c r="G12" s="126" t="s">
        <v>157</v>
      </c>
      <c r="H12" s="125" t="s">
        <v>158</v>
      </c>
      <c r="I12" s="114"/>
      <c r="J12" s="114"/>
      <c r="K12" s="114"/>
      <c r="L12" s="114"/>
      <c r="M12" s="114"/>
      <c r="N12" s="112"/>
    </row>
    <row r="13" spans="1:14" ht="24.75" customHeight="1" x14ac:dyDescent="0.25">
      <c r="A13" s="129"/>
      <c r="B13" s="130"/>
      <c r="C13" s="131"/>
      <c r="D13" s="131"/>
      <c r="E13" s="131"/>
      <c r="F13" s="132"/>
      <c r="G13" s="132"/>
      <c r="H13" s="126" t="s">
        <v>12</v>
      </c>
      <c r="I13" s="114"/>
      <c r="J13" s="112"/>
      <c r="K13" s="126" t="s">
        <v>13</v>
      </c>
      <c r="L13" s="114"/>
      <c r="M13" s="114"/>
      <c r="N13" s="112"/>
    </row>
    <row r="14" spans="1:14" ht="18.75" customHeight="1" x14ac:dyDescent="0.25">
      <c r="A14" s="127" t="s">
        <v>159</v>
      </c>
      <c r="B14" s="112"/>
      <c r="C14" s="40" t="s">
        <v>160</v>
      </c>
      <c r="D14" s="40" t="s">
        <v>161</v>
      </c>
      <c r="E14" s="40" t="s">
        <v>162</v>
      </c>
      <c r="F14" s="40" t="s">
        <v>163</v>
      </c>
      <c r="G14" s="40" t="s">
        <v>164</v>
      </c>
      <c r="H14" s="127" t="s">
        <v>165</v>
      </c>
      <c r="I14" s="114"/>
      <c r="J14" s="112"/>
      <c r="K14" s="127" t="s">
        <v>166</v>
      </c>
      <c r="L14" s="114"/>
      <c r="M14" s="114"/>
      <c r="N14" s="112"/>
    </row>
    <row r="15" spans="1:14" ht="32.25" customHeight="1" x14ac:dyDescent="0.25">
      <c r="A15" s="120" t="s">
        <v>167</v>
      </c>
      <c r="B15" s="121"/>
      <c r="C15" s="41" t="s">
        <v>168</v>
      </c>
      <c r="D15" s="41" t="s">
        <v>17</v>
      </c>
      <c r="E15" s="41" t="s">
        <v>17</v>
      </c>
      <c r="F15" s="42" t="s">
        <v>169</v>
      </c>
      <c r="G15" s="43">
        <f>H15+K15</f>
        <v>-60000</v>
      </c>
      <c r="H15" s="117">
        <f>H52</f>
        <v>0</v>
      </c>
      <c r="I15" s="118"/>
      <c r="J15" s="119"/>
      <c r="K15" s="117">
        <f>K52+K49</f>
        <v>-60000</v>
      </c>
      <c r="L15" s="118"/>
      <c r="M15" s="118"/>
      <c r="N15" s="119"/>
    </row>
    <row r="16" spans="1:14" ht="81" hidden="1" customHeight="1" x14ac:dyDescent="0.25">
      <c r="A16" s="111" t="s">
        <v>170</v>
      </c>
      <c r="B16" s="112"/>
      <c r="C16" s="44" t="s">
        <v>163</v>
      </c>
      <c r="D16" s="44" t="s">
        <v>171</v>
      </c>
      <c r="E16" s="44" t="s">
        <v>171</v>
      </c>
      <c r="F16" s="45" t="s">
        <v>172</v>
      </c>
      <c r="G16" s="43">
        <f t="shared" ref="G16:G51" si="0">H16+K16</f>
        <v>16330.88</v>
      </c>
      <c r="H16" s="117">
        <f t="shared" ref="H16:H51" si="1">H53</f>
        <v>165.88</v>
      </c>
      <c r="I16" s="118"/>
      <c r="J16" s="119"/>
      <c r="K16" s="117">
        <f t="shared" ref="K16:K48" si="2">K53</f>
        <v>16165</v>
      </c>
      <c r="L16" s="118"/>
      <c r="M16" s="118"/>
      <c r="N16" s="119"/>
    </row>
    <row r="17" spans="1:14" ht="13.5" hidden="1" customHeight="1" x14ac:dyDescent="0.25">
      <c r="A17" s="111" t="s">
        <v>173</v>
      </c>
      <c r="B17" s="112"/>
      <c r="C17" s="44" t="s">
        <v>163</v>
      </c>
      <c r="D17" s="44" t="s">
        <v>159</v>
      </c>
      <c r="E17" s="44" t="s">
        <v>171</v>
      </c>
      <c r="F17" s="45" t="s">
        <v>174</v>
      </c>
      <c r="G17" s="43">
        <f t="shared" si="0"/>
        <v>16330.88</v>
      </c>
      <c r="H17" s="117">
        <f t="shared" si="1"/>
        <v>165.88</v>
      </c>
      <c r="I17" s="118"/>
      <c r="J17" s="119"/>
      <c r="K17" s="117">
        <f t="shared" si="2"/>
        <v>16165</v>
      </c>
      <c r="L17" s="118"/>
      <c r="M17" s="118"/>
      <c r="N17" s="119"/>
    </row>
    <row r="18" spans="1:14" ht="13.5" hidden="1" customHeight="1" x14ac:dyDescent="0.25">
      <c r="A18" s="111" t="s">
        <v>175</v>
      </c>
      <c r="B18" s="112"/>
      <c r="C18" s="44" t="s">
        <v>163</v>
      </c>
      <c r="D18" s="44" t="s">
        <v>159</v>
      </c>
      <c r="E18" s="44" t="s">
        <v>159</v>
      </c>
      <c r="F18" s="45" t="s">
        <v>176</v>
      </c>
      <c r="G18" s="43">
        <f t="shared" si="0"/>
        <v>56000</v>
      </c>
      <c r="H18" s="117">
        <f t="shared" si="1"/>
        <v>56000</v>
      </c>
      <c r="I18" s="118"/>
      <c r="J18" s="119"/>
      <c r="K18" s="117">
        <f t="shared" si="2"/>
        <v>0</v>
      </c>
      <c r="L18" s="118"/>
      <c r="M18" s="118"/>
      <c r="N18" s="119"/>
    </row>
    <row r="19" spans="1:14" ht="27" hidden="1" customHeight="1" x14ac:dyDescent="0.25">
      <c r="A19" s="111" t="s">
        <v>177</v>
      </c>
      <c r="B19" s="112"/>
      <c r="C19" s="44" t="s">
        <v>163</v>
      </c>
      <c r="D19" s="44" t="s">
        <v>160</v>
      </c>
      <c r="E19" s="44" t="s">
        <v>171</v>
      </c>
      <c r="F19" s="45" t="s">
        <v>178</v>
      </c>
      <c r="G19" s="43">
        <f t="shared" si="0"/>
        <v>0</v>
      </c>
      <c r="H19" s="117">
        <f t="shared" si="1"/>
        <v>0</v>
      </c>
      <c r="I19" s="118"/>
      <c r="J19" s="119"/>
      <c r="K19" s="117">
        <f t="shared" si="2"/>
        <v>0</v>
      </c>
      <c r="L19" s="118"/>
      <c r="M19" s="118"/>
      <c r="N19" s="119"/>
    </row>
    <row r="20" spans="1:14" ht="13.5" hidden="1" customHeight="1" x14ac:dyDescent="0.25">
      <c r="A20" s="111" t="s">
        <v>179</v>
      </c>
      <c r="B20" s="112"/>
      <c r="C20" s="44" t="s">
        <v>163</v>
      </c>
      <c r="D20" s="44" t="s">
        <v>160</v>
      </c>
      <c r="E20" s="44" t="s">
        <v>159</v>
      </c>
      <c r="F20" s="45" t="s">
        <v>180</v>
      </c>
      <c r="G20" s="43">
        <f t="shared" si="0"/>
        <v>0</v>
      </c>
      <c r="H20" s="117">
        <f t="shared" si="1"/>
        <v>0</v>
      </c>
      <c r="I20" s="118"/>
      <c r="J20" s="119"/>
      <c r="K20" s="117">
        <f t="shared" si="2"/>
        <v>0</v>
      </c>
      <c r="L20" s="118"/>
      <c r="M20" s="118"/>
      <c r="N20" s="119"/>
    </row>
    <row r="21" spans="1:14" ht="40.5" hidden="1" customHeight="1" x14ac:dyDescent="0.25">
      <c r="A21" s="111" t="s">
        <v>181</v>
      </c>
      <c r="B21" s="112"/>
      <c r="C21" s="44" t="s">
        <v>163</v>
      </c>
      <c r="D21" s="44" t="s">
        <v>161</v>
      </c>
      <c r="E21" s="44" t="s">
        <v>171</v>
      </c>
      <c r="F21" s="45" t="s">
        <v>182</v>
      </c>
      <c r="G21" s="43">
        <f t="shared" si="0"/>
        <v>56000</v>
      </c>
      <c r="H21" s="117">
        <f t="shared" si="1"/>
        <v>56000</v>
      </c>
      <c r="I21" s="118"/>
      <c r="J21" s="119"/>
      <c r="K21" s="117">
        <f t="shared" si="2"/>
        <v>0</v>
      </c>
      <c r="L21" s="118"/>
      <c r="M21" s="118"/>
      <c r="N21" s="119"/>
    </row>
    <row r="22" spans="1:14" ht="40.5" hidden="1" customHeight="1" x14ac:dyDescent="0.25">
      <c r="A22" s="111" t="s">
        <v>183</v>
      </c>
      <c r="B22" s="112"/>
      <c r="C22" s="44" t="s">
        <v>163</v>
      </c>
      <c r="D22" s="44" t="s">
        <v>161</v>
      </c>
      <c r="E22" s="44" t="s">
        <v>159</v>
      </c>
      <c r="F22" s="45" t="s">
        <v>184</v>
      </c>
      <c r="G22" s="43">
        <f t="shared" si="0"/>
        <v>0</v>
      </c>
      <c r="H22" s="117">
        <f t="shared" si="1"/>
        <v>0</v>
      </c>
      <c r="I22" s="118"/>
      <c r="J22" s="119"/>
      <c r="K22" s="117">
        <f t="shared" si="2"/>
        <v>0</v>
      </c>
      <c r="L22" s="118"/>
      <c r="M22" s="118"/>
      <c r="N22" s="119"/>
    </row>
    <row r="23" spans="1:14" ht="40.5" hidden="1" customHeight="1" x14ac:dyDescent="0.25">
      <c r="A23" s="111" t="s">
        <v>185</v>
      </c>
      <c r="B23" s="112"/>
      <c r="C23" s="44" t="s">
        <v>163</v>
      </c>
      <c r="D23" s="44" t="s">
        <v>162</v>
      </c>
      <c r="E23" s="44" t="s">
        <v>171</v>
      </c>
      <c r="F23" s="45" t="s">
        <v>186</v>
      </c>
      <c r="G23" s="43">
        <f t="shared" si="0"/>
        <v>0</v>
      </c>
      <c r="H23" s="117">
        <f t="shared" si="1"/>
        <v>0</v>
      </c>
      <c r="I23" s="118"/>
      <c r="J23" s="119"/>
      <c r="K23" s="117">
        <f t="shared" si="2"/>
        <v>0</v>
      </c>
      <c r="L23" s="118"/>
      <c r="M23" s="118"/>
      <c r="N23" s="119"/>
    </row>
    <row r="24" spans="1:14" ht="40.5" hidden="1" customHeight="1" x14ac:dyDescent="0.25">
      <c r="A24" s="111" t="s">
        <v>187</v>
      </c>
      <c r="B24" s="112"/>
      <c r="C24" s="44" t="s">
        <v>163</v>
      </c>
      <c r="D24" s="44" t="s">
        <v>162</v>
      </c>
      <c r="E24" s="44" t="s">
        <v>159</v>
      </c>
      <c r="F24" s="45" t="s">
        <v>188</v>
      </c>
      <c r="G24" s="43">
        <f t="shared" si="0"/>
        <v>0</v>
      </c>
      <c r="H24" s="117">
        <f t="shared" si="1"/>
        <v>0</v>
      </c>
      <c r="I24" s="118"/>
      <c r="J24" s="119"/>
      <c r="K24" s="117">
        <f t="shared" si="2"/>
        <v>0</v>
      </c>
      <c r="L24" s="118"/>
      <c r="M24" s="118"/>
      <c r="N24" s="119"/>
    </row>
    <row r="25" spans="1:14" ht="67.5" hidden="1" customHeight="1" x14ac:dyDescent="0.25">
      <c r="A25" s="111" t="s">
        <v>189</v>
      </c>
      <c r="B25" s="112"/>
      <c r="C25" s="44" t="s">
        <v>163</v>
      </c>
      <c r="D25" s="44" t="s">
        <v>163</v>
      </c>
      <c r="E25" s="44" t="s">
        <v>171</v>
      </c>
      <c r="F25" s="45" t="s">
        <v>190</v>
      </c>
      <c r="G25" s="43">
        <f t="shared" si="0"/>
        <v>0</v>
      </c>
      <c r="H25" s="117">
        <f t="shared" si="1"/>
        <v>0</v>
      </c>
      <c r="I25" s="118"/>
      <c r="J25" s="119"/>
      <c r="K25" s="117">
        <f t="shared" si="2"/>
        <v>0</v>
      </c>
      <c r="L25" s="118"/>
      <c r="M25" s="118"/>
      <c r="N25" s="119"/>
    </row>
    <row r="26" spans="1:14" ht="67.5" hidden="1" customHeight="1" x14ac:dyDescent="0.25">
      <c r="A26" s="111" t="s">
        <v>191</v>
      </c>
      <c r="B26" s="112"/>
      <c r="C26" s="44" t="s">
        <v>163</v>
      </c>
      <c r="D26" s="44" t="s">
        <v>163</v>
      </c>
      <c r="E26" s="44" t="s">
        <v>159</v>
      </c>
      <c r="F26" s="45" t="s">
        <v>192</v>
      </c>
      <c r="G26" s="43">
        <f t="shared" si="0"/>
        <v>0</v>
      </c>
      <c r="H26" s="117">
        <f t="shared" si="1"/>
        <v>0</v>
      </c>
      <c r="I26" s="118"/>
      <c r="J26" s="119"/>
      <c r="K26" s="117">
        <f t="shared" si="2"/>
        <v>0</v>
      </c>
      <c r="L26" s="118"/>
      <c r="M26" s="118"/>
      <c r="N26" s="119"/>
    </row>
    <row r="27" spans="1:14" ht="54" hidden="1" customHeight="1" x14ac:dyDescent="0.25">
      <c r="A27" s="111" t="s">
        <v>193</v>
      </c>
      <c r="B27" s="112"/>
      <c r="C27" s="44" t="s">
        <v>163</v>
      </c>
      <c r="D27" s="44" t="s">
        <v>164</v>
      </c>
      <c r="E27" s="44" t="s">
        <v>171</v>
      </c>
      <c r="F27" s="45" t="s">
        <v>194</v>
      </c>
      <c r="G27" s="43">
        <f t="shared" si="0"/>
        <v>0</v>
      </c>
      <c r="H27" s="117">
        <f t="shared" si="1"/>
        <v>0</v>
      </c>
      <c r="I27" s="118"/>
      <c r="J27" s="119"/>
      <c r="K27" s="117">
        <f t="shared" si="2"/>
        <v>0</v>
      </c>
      <c r="L27" s="118"/>
      <c r="M27" s="118"/>
      <c r="N27" s="119"/>
    </row>
    <row r="28" spans="1:14" ht="40.5" hidden="1" customHeight="1" x14ac:dyDescent="0.25">
      <c r="A28" s="111" t="s">
        <v>195</v>
      </c>
      <c r="B28" s="112"/>
      <c r="C28" s="44" t="s">
        <v>163</v>
      </c>
      <c r="D28" s="44" t="s">
        <v>164</v>
      </c>
      <c r="E28" s="44" t="s">
        <v>159</v>
      </c>
      <c r="F28" s="45" t="s">
        <v>196</v>
      </c>
      <c r="G28" s="43">
        <f t="shared" si="0"/>
        <v>0</v>
      </c>
      <c r="H28" s="117">
        <f t="shared" si="1"/>
        <v>0</v>
      </c>
      <c r="I28" s="118"/>
      <c r="J28" s="119"/>
      <c r="K28" s="117">
        <f t="shared" si="2"/>
        <v>0</v>
      </c>
      <c r="L28" s="118"/>
      <c r="M28" s="118"/>
      <c r="N28" s="119"/>
    </row>
    <row r="29" spans="1:14" ht="0.6" customHeight="1" x14ac:dyDescent="0.25">
      <c r="A29" s="111" t="s">
        <v>197</v>
      </c>
      <c r="B29" s="112"/>
      <c r="C29" s="44" t="s">
        <v>164</v>
      </c>
      <c r="D29" s="44" t="s">
        <v>163</v>
      </c>
      <c r="E29" s="44" t="s">
        <v>171</v>
      </c>
      <c r="F29" s="45" t="s">
        <v>198</v>
      </c>
      <c r="G29" s="43">
        <f t="shared" si="0"/>
        <v>0</v>
      </c>
      <c r="H29" s="117">
        <f t="shared" si="1"/>
        <v>0</v>
      </c>
      <c r="I29" s="118"/>
      <c r="J29" s="119"/>
      <c r="K29" s="117">
        <f t="shared" si="2"/>
        <v>0</v>
      </c>
      <c r="L29" s="118"/>
      <c r="M29" s="118"/>
      <c r="N29" s="119"/>
    </row>
    <row r="30" spans="1:14" ht="0.6" hidden="1" customHeight="1" x14ac:dyDescent="0.25">
      <c r="A30" s="111" t="s">
        <v>199</v>
      </c>
      <c r="B30" s="112"/>
      <c r="C30" s="44" t="s">
        <v>164</v>
      </c>
      <c r="D30" s="44" t="s">
        <v>163</v>
      </c>
      <c r="E30" s="44" t="s">
        <v>159</v>
      </c>
      <c r="F30" s="45" t="s">
        <v>200</v>
      </c>
      <c r="G30" s="43">
        <f t="shared" si="0"/>
        <v>0</v>
      </c>
      <c r="H30" s="117">
        <f t="shared" si="1"/>
        <v>0</v>
      </c>
      <c r="I30" s="118"/>
      <c r="J30" s="119"/>
      <c r="K30" s="117">
        <f t="shared" si="2"/>
        <v>0</v>
      </c>
      <c r="L30" s="118"/>
      <c r="M30" s="118"/>
      <c r="N30" s="119"/>
    </row>
    <row r="31" spans="1:14" ht="0.6" hidden="1" customHeight="1" x14ac:dyDescent="0.25">
      <c r="A31" s="111" t="s">
        <v>201</v>
      </c>
      <c r="B31" s="112"/>
      <c r="C31" s="44" t="s">
        <v>164</v>
      </c>
      <c r="D31" s="44" t="s">
        <v>164</v>
      </c>
      <c r="E31" s="44" t="s">
        <v>171</v>
      </c>
      <c r="F31" s="45" t="s">
        <v>202</v>
      </c>
      <c r="G31" s="43">
        <f t="shared" si="0"/>
        <v>0</v>
      </c>
      <c r="H31" s="117">
        <f t="shared" si="1"/>
        <v>0</v>
      </c>
      <c r="I31" s="118"/>
      <c r="J31" s="119"/>
      <c r="K31" s="117">
        <f t="shared" si="2"/>
        <v>0</v>
      </c>
      <c r="L31" s="118"/>
      <c r="M31" s="118"/>
      <c r="N31" s="119"/>
    </row>
    <row r="32" spans="1:14" ht="0.6" hidden="1" customHeight="1" x14ac:dyDescent="0.25">
      <c r="A32" s="111" t="s">
        <v>203</v>
      </c>
      <c r="B32" s="112"/>
      <c r="C32" s="44" t="s">
        <v>164</v>
      </c>
      <c r="D32" s="44" t="s">
        <v>164</v>
      </c>
      <c r="E32" s="44" t="s">
        <v>159</v>
      </c>
      <c r="F32" s="45" t="s">
        <v>204</v>
      </c>
      <c r="G32" s="43">
        <f t="shared" si="0"/>
        <v>0</v>
      </c>
      <c r="H32" s="117">
        <f t="shared" si="1"/>
        <v>0</v>
      </c>
      <c r="I32" s="118"/>
      <c r="J32" s="119"/>
      <c r="K32" s="117">
        <f t="shared" si="2"/>
        <v>0</v>
      </c>
      <c r="L32" s="118"/>
      <c r="M32" s="118"/>
      <c r="N32" s="119"/>
    </row>
    <row r="33" spans="1:14" ht="0.6" hidden="1" customHeight="1" x14ac:dyDescent="0.25">
      <c r="A33" s="111" t="s">
        <v>205</v>
      </c>
      <c r="B33" s="112"/>
      <c r="C33" s="44" t="s">
        <v>165</v>
      </c>
      <c r="D33" s="44" t="s">
        <v>171</v>
      </c>
      <c r="E33" s="44" t="s">
        <v>171</v>
      </c>
      <c r="F33" s="45" t="s">
        <v>206</v>
      </c>
      <c r="G33" s="43">
        <f t="shared" si="0"/>
        <v>0</v>
      </c>
      <c r="H33" s="117">
        <f t="shared" si="1"/>
        <v>0</v>
      </c>
      <c r="I33" s="118"/>
      <c r="J33" s="119"/>
      <c r="K33" s="117">
        <f t="shared" si="2"/>
        <v>0</v>
      </c>
      <c r="L33" s="118"/>
      <c r="M33" s="118"/>
      <c r="N33" s="119"/>
    </row>
    <row r="34" spans="1:14" ht="0.6" hidden="1" customHeight="1" x14ac:dyDescent="0.25">
      <c r="A34" s="111" t="s">
        <v>207</v>
      </c>
      <c r="B34" s="112"/>
      <c r="C34" s="44" t="s">
        <v>165</v>
      </c>
      <c r="D34" s="44" t="s">
        <v>159</v>
      </c>
      <c r="E34" s="44" t="s">
        <v>171</v>
      </c>
      <c r="F34" s="45" t="s">
        <v>208</v>
      </c>
      <c r="G34" s="43">
        <f t="shared" si="0"/>
        <v>0</v>
      </c>
      <c r="H34" s="117">
        <f t="shared" si="1"/>
        <v>0</v>
      </c>
      <c r="I34" s="118"/>
      <c r="J34" s="119"/>
      <c r="K34" s="117">
        <f t="shared" si="2"/>
        <v>0</v>
      </c>
      <c r="L34" s="118"/>
      <c r="M34" s="118"/>
      <c r="N34" s="119"/>
    </row>
    <row r="35" spans="1:14" ht="0.6" hidden="1" customHeight="1" x14ac:dyDescent="0.25">
      <c r="A35" s="111" t="s">
        <v>209</v>
      </c>
      <c r="B35" s="112"/>
      <c r="C35" s="44" t="s">
        <v>165</v>
      </c>
      <c r="D35" s="44" t="s">
        <v>159</v>
      </c>
      <c r="E35" s="44" t="s">
        <v>159</v>
      </c>
      <c r="F35" s="45" t="s">
        <v>210</v>
      </c>
      <c r="G35" s="43">
        <f t="shared" si="0"/>
        <v>0</v>
      </c>
      <c r="H35" s="117">
        <f t="shared" si="1"/>
        <v>0</v>
      </c>
      <c r="I35" s="118"/>
      <c r="J35" s="119"/>
      <c r="K35" s="117">
        <f t="shared" si="2"/>
        <v>0</v>
      </c>
      <c r="L35" s="118"/>
      <c r="M35" s="118"/>
      <c r="N35" s="119"/>
    </row>
    <row r="36" spans="1:14" ht="0.6" hidden="1" customHeight="1" x14ac:dyDescent="0.25">
      <c r="A36" s="111" t="s">
        <v>211</v>
      </c>
      <c r="B36" s="112"/>
      <c r="C36" s="44" t="s">
        <v>165</v>
      </c>
      <c r="D36" s="44" t="s">
        <v>159</v>
      </c>
      <c r="E36" s="44" t="s">
        <v>160</v>
      </c>
      <c r="F36" s="45" t="s">
        <v>212</v>
      </c>
      <c r="G36" s="43">
        <f t="shared" si="0"/>
        <v>-200000</v>
      </c>
      <c r="H36" s="117">
        <f t="shared" si="1"/>
        <v>0</v>
      </c>
      <c r="I36" s="118"/>
      <c r="J36" s="119"/>
      <c r="K36" s="117">
        <f t="shared" si="2"/>
        <v>-200000</v>
      </c>
      <c r="L36" s="118"/>
      <c r="M36" s="118"/>
      <c r="N36" s="119"/>
    </row>
    <row r="37" spans="1:14" ht="0.6" hidden="1" customHeight="1" x14ac:dyDescent="0.25">
      <c r="A37" s="111" t="s">
        <v>213</v>
      </c>
      <c r="B37" s="112"/>
      <c r="C37" s="44" t="s">
        <v>165</v>
      </c>
      <c r="D37" s="44" t="s">
        <v>159</v>
      </c>
      <c r="E37" s="44" t="s">
        <v>161</v>
      </c>
      <c r="F37" s="45" t="s">
        <v>214</v>
      </c>
      <c r="G37" s="43">
        <f t="shared" si="0"/>
        <v>-200000</v>
      </c>
      <c r="H37" s="117">
        <f t="shared" si="1"/>
        <v>0</v>
      </c>
      <c r="I37" s="118"/>
      <c r="J37" s="119"/>
      <c r="K37" s="117">
        <f t="shared" si="2"/>
        <v>-200000</v>
      </c>
      <c r="L37" s="118"/>
      <c r="M37" s="118"/>
      <c r="N37" s="119"/>
    </row>
    <row r="38" spans="1:14" ht="0.6" hidden="1" customHeight="1" x14ac:dyDescent="0.25">
      <c r="A38" s="111" t="s">
        <v>215</v>
      </c>
      <c r="B38" s="112"/>
      <c r="C38" s="44" t="s">
        <v>165</v>
      </c>
      <c r="D38" s="44" t="s">
        <v>160</v>
      </c>
      <c r="E38" s="44" t="s">
        <v>171</v>
      </c>
      <c r="F38" s="45" t="s">
        <v>216</v>
      </c>
      <c r="G38" s="43">
        <f t="shared" si="0"/>
        <v>524916.19500000007</v>
      </c>
      <c r="H38" s="117">
        <f t="shared" si="1"/>
        <v>301691.7</v>
      </c>
      <c r="I38" s="118"/>
      <c r="J38" s="119"/>
      <c r="K38" s="117">
        <f t="shared" si="2"/>
        <v>223224.495</v>
      </c>
      <c r="L38" s="118"/>
      <c r="M38" s="118"/>
      <c r="N38" s="119"/>
    </row>
    <row r="39" spans="1:14" ht="0.6" hidden="1" customHeight="1" x14ac:dyDescent="0.25">
      <c r="A39" s="111" t="s">
        <v>217</v>
      </c>
      <c r="B39" s="112"/>
      <c r="C39" s="44" t="s">
        <v>165</v>
      </c>
      <c r="D39" s="44" t="s">
        <v>160</v>
      </c>
      <c r="E39" s="44" t="s">
        <v>159</v>
      </c>
      <c r="F39" s="45" t="s">
        <v>218</v>
      </c>
      <c r="G39" s="43">
        <f t="shared" si="0"/>
        <v>443278.19500000001</v>
      </c>
      <c r="H39" s="117">
        <f t="shared" si="1"/>
        <v>220053.7</v>
      </c>
      <c r="I39" s="118"/>
      <c r="J39" s="119"/>
      <c r="K39" s="117">
        <f t="shared" si="2"/>
        <v>223224.495</v>
      </c>
      <c r="L39" s="118"/>
      <c r="M39" s="118"/>
      <c r="N39" s="119"/>
    </row>
    <row r="40" spans="1:14" ht="0.6" hidden="1" customHeight="1" x14ac:dyDescent="0.25">
      <c r="A40" s="111" t="s">
        <v>219</v>
      </c>
      <c r="B40" s="112"/>
      <c r="C40" s="44" t="s">
        <v>165</v>
      </c>
      <c r="D40" s="44" t="s">
        <v>160</v>
      </c>
      <c r="E40" s="44" t="s">
        <v>160</v>
      </c>
      <c r="F40" s="45" t="s">
        <v>220</v>
      </c>
      <c r="G40" s="43">
        <f t="shared" si="0"/>
        <v>0</v>
      </c>
      <c r="H40" s="117">
        <f t="shared" si="1"/>
        <v>0</v>
      </c>
      <c r="I40" s="118"/>
      <c r="J40" s="119"/>
      <c r="K40" s="117">
        <f t="shared" si="2"/>
        <v>0</v>
      </c>
      <c r="L40" s="118"/>
      <c r="M40" s="118"/>
      <c r="N40" s="119"/>
    </row>
    <row r="41" spans="1:14" ht="0.6" hidden="1" customHeight="1" x14ac:dyDescent="0.25">
      <c r="A41" s="111" t="s">
        <v>221</v>
      </c>
      <c r="B41" s="112"/>
      <c r="C41" s="44" t="s">
        <v>165</v>
      </c>
      <c r="D41" s="44" t="s">
        <v>160</v>
      </c>
      <c r="E41" s="44" t="s">
        <v>161</v>
      </c>
      <c r="F41" s="45" t="s">
        <v>222</v>
      </c>
      <c r="G41" s="43">
        <f t="shared" si="0"/>
        <v>0</v>
      </c>
      <c r="H41" s="117">
        <f t="shared" si="1"/>
        <v>0</v>
      </c>
      <c r="I41" s="118"/>
      <c r="J41" s="119"/>
      <c r="K41" s="117">
        <f t="shared" si="2"/>
        <v>0</v>
      </c>
      <c r="L41" s="118"/>
      <c r="M41" s="118"/>
      <c r="N41" s="119"/>
    </row>
    <row r="42" spans="1:14" ht="0.6" hidden="1" customHeight="1" x14ac:dyDescent="0.25">
      <c r="A42" s="111" t="s">
        <v>223</v>
      </c>
      <c r="B42" s="112"/>
      <c r="C42" s="44" t="s">
        <v>165</v>
      </c>
      <c r="D42" s="44" t="s">
        <v>160</v>
      </c>
      <c r="E42" s="44" t="s">
        <v>162</v>
      </c>
      <c r="F42" s="45" t="s">
        <v>224</v>
      </c>
      <c r="G42" s="43">
        <f t="shared" si="0"/>
        <v>0</v>
      </c>
      <c r="H42" s="117">
        <f t="shared" si="1"/>
        <v>0</v>
      </c>
      <c r="I42" s="118"/>
      <c r="J42" s="119"/>
      <c r="K42" s="117">
        <f t="shared" si="2"/>
        <v>0</v>
      </c>
      <c r="L42" s="118"/>
      <c r="M42" s="118"/>
      <c r="N42" s="119"/>
    </row>
    <row r="43" spans="1:14" ht="0.6" hidden="1" customHeight="1" x14ac:dyDescent="0.25">
      <c r="A43" s="111" t="s">
        <v>225</v>
      </c>
      <c r="B43" s="112"/>
      <c r="C43" s="44" t="s">
        <v>165</v>
      </c>
      <c r="D43" s="44" t="s">
        <v>161</v>
      </c>
      <c r="E43" s="44" t="s">
        <v>171</v>
      </c>
      <c r="F43" s="45" t="s">
        <v>226</v>
      </c>
      <c r="G43" s="43">
        <f t="shared" si="0"/>
        <v>0</v>
      </c>
      <c r="H43" s="117">
        <f t="shared" si="1"/>
        <v>0</v>
      </c>
      <c r="I43" s="118"/>
      <c r="J43" s="119"/>
      <c r="K43" s="117">
        <f t="shared" si="2"/>
        <v>0</v>
      </c>
      <c r="L43" s="118"/>
      <c r="M43" s="118"/>
      <c r="N43" s="119"/>
    </row>
    <row r="44" spans="1:14" ht="0.6" hidden="1" customHeight="1" x14ac:dyDescent="0.25">
      <c r="A44" s="111" t="s">
        <v>227</v>
      </c>
      <c r="B44" s="112"/>
      <c r="C44" s="44" t="s">
        <v>165</v>
      </c>
      <c r="D44" s="44" t="s">
        <v>161</v>
      </c>
      <c r="E44" s="44" t="s">
        <v>159</v>
      </c>
      <c r="F44" s="45" t="s">
        <v>228</v>
      </c>
      <c r="G44" s="43">
        <f t="shared" si="0"/>
        <v>0</v>
      </c>
      <c r="H44" s="117">
        <f t="shared" si="1"/>
        <v>0</v>
      </c>
      <c r="I44" s="118"/>
      <c r="J44" s="119"/>
      <c r="K44" s="117">
        <f t="shared" si="2"/>
        <v>0</v>
      </c>
      <c r="L44" s="118"/>
      <c r="M44" s="118"/>
      <c r="N44" s="119"/>
    </row>
    <row r="45" spans="1:14" ht="0.6" hidden="1" customHeight="1" x14ac:dyDescent="0.25">
      <c r="A45" s="111" t="s">
        <v>229</v>
      </c>
      <c r="B45" s="112"/>
      <c r="C45" s="44" t="s">
        <v>165</v>
      </c>
      <c r="D45" s="44" t="s">
        <v>161</v>
      </c>
      <c r="E45" s="44" t="s">
        <v>160</v>
      </c>
      <c r="F45" s="45" t="s">
        <v>230</v>
      </c>
      <c r="G45" s="43">
        <f t="shared" si="0"/>
        <v>0</v>
      </c>
      <c r="H45" s="117">
        <f t="shared" si="1"/>
        <v>0</v>
      </c>
      <c r="I45" s="118"/>
      <c r="J45" s="119"/>
      <c r="K45" s="117">
        <f t="shared" si="2"/>
        <v>0</v>
      </c>
      <c r="L45" s="118"/>
      <c r="M45" s="118"/>
      <c r="N45" s="119"/>
    </row>
    <row r="46" spans="1:14" ht="0.6" hidden="1" customHeight="1" x14ac:dyDescent="0.25">
      <c r="A46" s="111" t="s">
        <v>231</v>
      </c>
      <c r="B46" s="112"/>
      <c r="C46" s="44" t="s">
        <v>165</v>
      </c>
      <c r="D46" s="44" t="s">
        <v>161</v>
      </c>
      <c r="E46" s="44" t="s">
        <v>161</v>
      </c>
      <c r="F46" s="45" t="s">
        <v>232</v>
      </c>
      <c r="G46" s="43">
        <f t="shared" si="0"/>
        <v>0</v>
      </c>
      <c r="H46" s="117">
        <f t="shared" si="1"/>
        <v>0</v>
      </c>
      <c r="I46" s="118"/>
      <c r="J46" s="119"/>
      <c r="K46" s="117">
        <f t="shared" si="2"/>
        <v>0</v>
      </c>
      <c r="L46" s="118"/>
      <c r="M46" s="118"/>
      <c r="N46" s="119"/>
    </row>
    <row r="47" spans="1:14" ht="0.6" hidden="1" customHeight="1" x14ac:dyDescent="0.25">
      <c r="A47" s="111" t="s">
        <v>233</v>
      </c>
      <c r="B47" s="112"/>
      <c r="C47" s="44" t="s">
        <v>165</v>
      </c>
      <c r="D47" s="44" t="s">
        <v>161</v>
      </c>
      <c r="E47" s="44" t="s">
        <v>162</v>
      </c>
      <c r="F47" s="45" t="s">
        <v>234</v>
      </c>
      <c r="G47" s="43">
        <f t="shared" si="0"/>
        <v>0</v>
      </c>
      <c r="H47" s="117">
        <f t="shared" si="1"/>
        <v>0</v>
      </c>
      <c r="I47" s="118"/>
      <c r="J47" s="119"/>
      <c r="K47" s="117">
        <f t="shared" si="2"/>
        <v>0</v>
      </c>
      <c r="L47" s="118"/>
      <c r="M47" s="118"/>
      <c r="N47" s="119"/>
    </row>
    <row r="48" spans="1:14" ht="0.6" hidden="1" customHeight="1" x14ac:dyDescent="0.25">
      <c r="A48" s="111" t="s">
        <v>235</v>
      </c>
      <c r="B48" s="112"/>
      <c r="C48" s="44" t="s">
        <v>165</v>
      </c>
      <c r="D48" s="44" t="s">
        <v>162</v>
      </c>
      <c r="E48" s="44" t="s">
        <v>171</v>
      </c>
      <c r="F48" s="45" t="s">
        <v>236</v>
      </c>
      <c r="G48" s="43">
        <f t="shared" si="0"/>
        <v>0</v>
      </c>
      <c r="H48" s="117">
        <f t="shared" si="1"/>
        <v>0</v>
      </c>
      <c r="I48" s="118"/>
      <c r="J48" s="119"/>
      <c r="K48" s="117">
        <f t="shared" si="2"/>
        <v>0</v>
      </c>
      <c r="L48" s="118"/>
      <c r="M48" s="118"/>
      <c r="N48" s="119"/>
    </row>
    <row r="49" spans="1:14" ht="42" customHeight="1" x14ac:dyDescent="0.25">
      <c r="A49" s="120">
        <v>2400</v>
      </c>
      <c r="B49" s="121"/>
      <c r="C49" s="41">
        <v>4</v>
      </c>
      <c r="D49" s="41">
        <v>0</v>
      </c>
      <c r="E49" s="41">
        <v>0</v>
      </c>
      <c r="F49" s="46" t="s">
        <v>237</v>
      </c>
      <c r="G49" s="43">
        <f t="shared" si="0"/>
        <v>140000</v>
      </c>
      <c r="H49" s="117">
        <f t="shared" si="1"/>
        <v>0</v>
      </c>
      <c r="I49" s="118"/>
      <c r="J49" s="119"/>
      <c r="K49" s="117">
        <f>K50</f>
        <v>140000</v>
      </c>
      <c r="L49" s="118"/>
      <c r="M49" s="118"/>
      <c r="N49" s="119"/>
    </row>
    <row r="50" spans="1:14" ht="63" customHeight="1" x14ac:dyDescent="0.25">
      <c r="A50" s="111">
        <v>2490</v>
      </c>
      <c r="B50" s="112"/>
      <c r="C50" s="44">
        <v>4</v>
      </c>
      <c r="D50" s="44">
        <v>9</v>
      </c>
      <c r="E50" s="44">
        <v>0</v>
      </c>
      <c r="F50" s="14" t="s">
        <v>238</v>
      </c>
      <c r="G50" s="43">
        <f t="shared" si="0"/>
        <v>140000</v>
      </c>
      <c r="H50" s="117">
        <f t="shared" si="1"/>
        <v>0</v>
      </c>
      <c r="I50" s="118"/>
      <c r="J50" s="119"/>
      <c r="K50" s="117">
        <f>K51</f>
        <v>140000</v>
      </c>
      <c r="L50" s="118"/>
      <c r="M50" s="118"/>
      <c r="N50" s="119"/>
    </row>
    <row r="51" spans="1:14" ht="72" customHeight="1" x14ac:dyDescent="0.25">
      <c r="A51" s="111">
        <v>2491</v>
      </c>
      <c r="B51" s="112"/>
      <c r="C51" s="44">
        <v>4</v>
      </c>
      <c r="D51" s="44">
        <v>9</v>
      </c>
      <c r="E51" s="44">
        <v>1</v>
      </c>
      <c r="F51" s="14" t="s">
        <v>238</v>
      </c>
      <c r="G51" s="43">
        <f t="shared" si="0"/>
        <v>140000</v>
      </c>
      <c r="H51" s="117">
        <f t="shared" si="1"/>
        <v>0</v>
      </c>
      <c r="I51" s="118"/>
      <c r="J51" s="119"/>
      <c r="K51" s="117">
        <v>140000</v>
      </c>
      <c r="L51" s="118"/>
      <c r="M51" s="118"/>
      <c r="N51" s="119"/>
    </row>
    <row r="52" spans="1:14" ht="75.75" customHeight="1" x14ac:dyDescent="0.25">
      <c r="A52" s="120">
        <v>2600</v>
      </c>
      <c r="B52" s="121"/>
      <c r="C52" s="41">
        <v>6</v>
      </c>
      <c r="D52" s="41" t="s">
        <v>171</v>
      </c>
      <c r="E52" s="41" t="s">
        <v>171</v>
      </c>
      <c r="F52" s="14" t="s">
        <v>239</v>
      </c>
      <c r="G52" s="43">
        <f>G73</f>
        <v>-200000</v>
      </c>
      <c r="H52" s="122">
        <f>H73</f>
        <v>0</v>
      </c>
      <c r="I52" s="123"/>
      <c r="J52" s="124"/>
      <c r="K52" s="122">
        <f>K73</f>
        <v>-200000</v>
      </c>
      <c r="L52" s="123"/>
      <c r="M52" s="123"/>
      <c r="N52" s="124"/>
    </row>
    <row r="53" spans="1:14" ht="27" hidden="1" customHeight="1" x14ac:dyDescent="0.25">
      <c r="A53" s="111" t="s">
        <v>240</v>
      </c>
      <c r="B53" s="112"/>
      <c r="C53" s="44" t="s">
        <v>166</v>
      </c>
      <c r="D53" s="44" t="s">
        <v>159</v>
      </c>
      <c r="E53" s="44" t="s">
        <v>171</v>
      </c>
      <c r="F53" s="45" t="s">
        <v>241</v>
      </c>
      <c r="G53" s="47">
        <f t="shared" ref="G53:G76" si="3">H53</f>
        <v>165.88</v>
      </c>
      <c r="H53" s="113">
        <v>165.88</v>
      </c>
      <c r="I53" s="115"/>
      <c r="J53" s="116"/>
      <c r="K53" s="113">
        <v>16165</v>
      </c>
      <c r="L53" s="115"/>
      <c r="M53" s="115"/>
      <c r="N53" s="116"/>
    </row>
    <row r="54" spans="1:14" ht="27" hidden="1" customHeight="1" x14ac:dyDescent="0.25">
      <c r="A54" s="111" t="s">
        <v>242</v>
      </c>
      <c r="B54" s="112"/>
      <c r="C54" s="44" t="s">
        <v>166</v>
      </c>
      <c r="D54" s="44" t="s">
        <v>159</v>
      </c>
      <c r="E54" s="44" t="s">
        <v>159</v>
      </c>
      <c r="F54" s="45" t="s">
        <v>243</v>
      </c>
      <c r="G54" s="47">
        <f t="shared" si="3"/>
        <v>165.88</v>
      </c>
      <c r="H54" s="113">
        <v>165.88</v>
      </c>
      <c r="I54" s="115"/>
      <c r="J54" s="116"/>
      <c r="K54" s="113">
        <v>16165</v>
      </c>
      <c r="L54" s="115"/>
      <c r="M54" s="115"/>
      <c r="N54" s="116"/>
    </row>
    <row r="55" spans="1:14" ht="27" hidden="1" customHeight="1" x14ac:dyDescent="0.25">
      <c r="A55" s="111" t="s">
        <v>244</v>
      </c>
      <c r="B55" s="112"/>
      <c r="C55" s="44" t="s">
        <v>166</v>
      </c>
      <c r="D55" s="44" t="s">
        <v>160</v>
      </c>
      <c r="E55" s="44" t="s">
        <v>171</v>
      </c>
      <c r="F55" s="45" t="s">
        <v>245</v>
      </c>
      <c r="G55" s="47">
        <f t="shared" si="3"/>
        <v>56000</v>
      </c>
      <c r="H55" s="113">
        <v>56000</v>
      </c>
      <c r="I55" s="115"/>
      <c r="J55" s="116"/>
      <c r="K55" s="113">
        <v>0</v>
      </c>
      <c r="L55" s="115"/>
      <c r="M55" s="115"/>
      <c r="N55" s="116"/>
    </row>
    <row r="56" spans="1:14" ht="13.5" hidden="1" customHeight="1" x14ac:dyDescent="0.25">
      <c r="A56" s="111" t="s">
        <v>246</v>
      </c>
      <c r="B56" s="112"/>
      <c r="C56" s="44" t="s">
        <v>166</v>
      </c>
      <c r="D56" s="44" t="s">
        <v>160</v>
      </c>
      <c r="E56" s="44" t="s">
        <v>159</v>
      </c>
      <c r="F56" s="45" t="s">
        <v>247</v>
      </c>
      <c r="G56" s="47">
        <f t="shared" si="3"/>
        <v>0</v>
      </c>
      <c r="H56" s="113">
        <v>0</v>
      </c>
      <c r="I56" s="115"/>
      <c r="J56" s="116"/>
      <c r="K56" s="113">
        <v>0</v>
      </c>
      <c r="L56" s="115"/>
      <c r="M56" s="115"/>
      <c r="N56" s="116"/>
    </row>
    <row r="57" spans="1:14" ht="27" hidden="1" customHeight="1" x14ac:dyDescent="0.25">
      <c r="A57" s="111" t="s">
        <v>248</v>
      </c>
      <c r="B57" s="112"/>
      <c r="C57" s="44" t="s">
        <v>166</v>
      </c>
      <c r="D57" s="44" t="s">
        <v>160</v>
      </c>
      <c r="E57" s="44" t="s">
        <v>160</v>
      </c>
      <c r="F57" s="45" t="s">
        <v>249</v>
      </c>
      <c r="G57" s="47">
        <f t="shared" si="3"/>
        <v>0</v>
      </c>
      <c r="H57" s="113">
        <v>0</v>
      </c>
      <c r="I57" s="115"/>
      <c r="J57" s="116"/>
      <c r="K57" s="113">
        <v>0</v>
      </c>
      <c r="L57" s="115"/>
      <c r="M57" s="115"/>
      <c r="N57" s="116"/>
    </row>
    <row r="58" spans="1:14" ht="27" hidden="1" customHeight="1" x14ac:dyDescent="0.25">
      <c r="A58" s="111" t="s">
        <v>250</v>
      </c>
      <c r="B58" s="112"/>
      <c r="C58" s="44" t="s">
        <v>166</v>
      </c>
      <c r="D58" s="44" t="s">
        <v>160</v>
      </c>
      <c r="E58" s="44" t="s">
        <v>161</v>
      </c>
      <c r="F58" s="45" t="s">
        <v>251</v>
      </c>
      <c r="G58" s="47">
        <f t="shared" si="3"/>
        <v>56000</v>
      </c>
      <c r="H58" s="113">
        <v>56000</v>
      </c>
      <c r="I58" s="115"/>
      <c r="J58" s="116"/>
      <c r="K58" s="113">
        <v>0</v>
      </c>
      <c r="L58" s="115"/>
      <c r="M58" s="115"/>
      <c r="N58" s="116"/>
    </row>
    <row r="59" spans="1:14" ht="27" hidden="1" customHeight="1" x14ac:dyDescent="0.25">
      <c r="A59" s="111" t="s">
        <v>252</v>
      </c>
      <c r="B59" s="112"/>
      <c r="C59" s="44" t="s">
        <v>166</v>
      </c>
      <c r="D59" s="44" t="s">
        <v>160</v>
      </c>
      <c r="E59" s="44" t="s">
        <v>162</v>
      </c>
      <c r="F59" s="45" t="s">
        <v>253</v>
      </c>
      <c r="G59" s="47">
        <f t="shared" si="3"/>
        <v>0</v>
      </c>
      <c r="H59" s="113">
        <v>0</v>
      </c>
      <c r="I59" s="115"/>
      <c r="J59" s="116"/>
      <c r="K59" s="113">
        <v>0</v>
      </c>
      <c r="L59" s="115"/>
      <c r="M59" s="115"/>
      <c r="N59" s="116"/>
    </row>
    <row r="60" spans="1:14" ht="13.5" hidden="1" customHeight="1" x14ac:dyDescent="0.25">
      <c r="A60" s="111" t="s">
        <v>254</v>
      </c>
      <c r="B60" s="112"/>
      <c r="C60" s="44" t="s">
        <v>166</v>
      </c>
      <c r="D60" s="44" t="s">
        <v>160</v>
      </c>
      <c r="E60" s="44" t="s">
        <v>163</v>
      </c>
      <c r="F60" s="45" t="s">
        <v>255</v>
      </c>
      <c r="G60" s="47">
        <f t="shared" si="3"/>
        <v>0</v>
      </c>
      <c r="H60" s="113">
        <v>0</v>
      </c>
      <c r="I60" s="115"/>
      <c r="J60" s="116"/>
      <c r="K60" s="113">
        <v>0</v>
      </c>
      <c r="L60" s="115"/>
      <c r="M60" s="115"/>
      <c r="N60" s="116"/>
    </row>
    <row r="61" spans="1:14" ht="13.5" hidden="1" customHeight="1" x14ac:dyDescent="0.25">
      <c r="A61" s="111" t="s">
        <v>256</v>
      </c>
      <c r="B61" s="112"/>
      <c r="C61" s="44" t="s">
        <v>166</v>
      </c>
      <c r="D61" s="44" t="s">
        <v>160</v>
      </c>
      <c r="E61" s="44" t="s">
        <v>164</v>
      </c>
      <c r="F61" s="45" t="s">
        <v>257</v>
      </c>
      <c r="G61" s="47">
        <f t="shared" si="3"/>
        <v>0</v>
      </c>
      <c r="H61" s="113">
        <v>0</v>
      </c>
      <c r="I61" s="115"/>
      <c r="J61" s="116"/>
      <c r="K61" s="113">
        <v>0</v>
      </c>
      <c r="L61" s="115"/>
      <c r="M61" s="115"/>
      <c r="N61" s="116"/>
    </row>
    <row r="62" spans="1:14" ht="54" hidden="1" customHeight="1" x14ac:dyDescent="0.25">
      <c r="A62" s="111" t="s">
        <v>258</v>
      </c>
      <c r="B62" s="112"/>
      <c r="C62" s="44" t="s">
        <v>166</v>
      </c>
      <c r="D62" s="44" t="s">
        <v>160</v>
      </c>
      <c r="E62" s="44" t="s">
        <v>165</v>
      </c>
      <c r="F62" s="45" t="s">
        <v>259</v>
      </c>
      <c r="G62" s="47">
        <f t="shared" si="3"/>
        <v>0</v>
      </c>
      <c r="H62" s="113">
        <v>0</v>
      </c>
      <c r="I62" s="115"/>
      <c r="J62" s="116"/>
      <c r="K62" s="113">
        <v>0</v>
      </c>
      <c r="L62" s="115"/>
      <c r="M62" s="115"/>
      <c r="N62" s="116"/>
    </row>
    <row r="63" spans="1:14" ht="67.5" hidden="1" customHeight="1" x14ac:dyDescent="0.25">
      <c r="A63" s="111" t="s">
        <v>260</v>
      </c>
      <c r="B63" s="112"/>
      <c r="C63" s="44" t="s">
        <v>166</v>
      </c>
      <c r="D63" s="44" t="s">
        <v>161</v>
      </c>
      <c r="E63" s="44" t="s">
        <v>171</v>
      </c>
      <c r="F63" s="45" t="s">
        <v>261</v>
      </c>
      <c r="G63" s="47">
        <f t="shared" si="3"/>
        <v>0</v>
      </c>
      <c r="H63" s="113">
        <v>0</v>
      </c>
      <c r="I63" s="115"/>
      <c r="J63" s="116"/>
      <c r="K63" s="113">
        <v>0</v>
      </c>
      <c r="L63" s="115"/>
      <c r="M63" s="115"/>
      <c r="N63" s="116"/>
    </row>
    <row r="64" spans="1:14" ht="27" hidden="1" customHeight="1" x14ac:dyDescent="0.25">
      <c r="A64" s="111" t="s">
        <v>262</v>
      </c>
      <c r="B64" s="112"/>
      <c r="C64" s="44" t="s">
        <v>166</v>
      </c>
      <c r="D64" s="44" t="s">
        <v>161</v>
      </c>
      <c r="E64" s="44" t="s">
        <v>159</v>
      </c>
      <c r="F64" s="45" t="s">
        <v>263</v>
      </c>
      <c r="G64" s="47">
        <f t="shared" si="3"/>
        <v>0</v>
      </c>
      <c r="H64" s="113">
        <v>0</v>
      </c>
      <c r="I64" s="115"/>
      <c r="J64" s="116"/>
      <c r="K64" s="113">
        <v>0</v>
      </c>
      <c r="L64" s="115"/>
      <c r="M64" s="115"/>
      <c r="N64" s="116"/>
    </row>
    <row r="65" spans="1:14" ht="27" hidden="1" customHeight="1" x14ac:dyDescent="0.25">
      <c r="A65" s="111" t="s">
        <v>264</v>
      </c>
      <c r="B65" s="112"/>
      <c r="C65" s="44" t="s">
        <v>166</v>
      </c>
      <c r="D65" s="44" t="s">
        <v>161</v>
      </c>
      <c r="E65" s="44" t="s">
        <v>160</v>
      </c>
      <c r="F65" s="45" t="s">
        <v>265</v>
      </c>
      <c r="G65" s="47">
        <f t="shared" si="3"/>
        <v>0</v>
      </c>
      <c r="H65" s="113">
        <v>0</v>
      </c>
      <c r="I65" s="115"/>
      <c r="J65" s="116"/>
      <c r="K65" s="113">
        <v>0</v>
      </c>
      <c r="L65" s="115"/>
      <c r="M65" s="115"/>
      <c r="N65" s="116"/>
    </row>
    <row r="66" spans="1:14" ht="27" hidden="1" customHeight="1" x14ac:dyDescent="0.25">
      <c r="A66" s="111" t="s">
        <v>266</v>
      </c>
      <c r="B66" s="112"/>
      <c r="C66" s="44" t="s">
        <v>166</v>
      </c>
      <c r="D66" s="44" t="s">
        <v>161</v>
      </c>
      <c r="E66" s="44" t="s">
        <v>161</v>
      </c>
      <c r="F66" s="45" t="s">
        <v>267</v>
      </c>
      <c r="G66" s="47">
        <f t="shared" si="3"/>
        <v>0</v>
      </c>
      <c r="H66" s="113">
        <v>0</v>
      </c>
      <c r="I66" s="115"/>
      <c r="J66" s="116"/>
      <c r="K66" s="113">
        <v>0</v>
      </c>
      <c r="L66" s="115"/>
      <c r="M66" s="115"/>
      <c r="N66" s="116"/>
    </row>
    <row r="67" spans="1:14" ht="40.5" hidden="1" customHeight="1" x14ac:dyDescent="0.25">
      <c r="A67" s="111" t="s">
        <v>268</v>
      </c>
      <c r="B67" s="112"/>
      <c r="C67" s="44" t="s">
        <v>166</v>
      </c>
      <c r="D67" s="44" t="s">
        <v>162</v>
      </c>
      <c r="E67" s="44" t="s">
        <v>171</v>
      </c>
      <c r="F67" s="45" t="s">
        <v>269</v>
      </c>
      <c r="G67" s="47">
        <f t="shared" si="3"/>
        <v>0</v>
      </c>
      <c r="H67" s="113">
        <v>0</v>
      </c>
      <c r="I67" s="115"/>
      <c r="J67" s="116"/>
      <c r="K67" s="113">
        <v>0</v>
      </c>
      <c r="L67" s="115"/>
      <c r="M67" s="115"/>
      <c r="N67" s="116"/>
    </row>
    <row r="68" spans="1:14" ht="27" hidden="1" customHeight="1" x14ac:dyDescent="0.25">
      <c r="A68" s="111" t="s">
        <v>270</v>
      </c>
      <c r="B68" s="112"/>
      <c r="C68" s="44" t="s">
        <v>166</v>
      </c>
      <c r="D68" s="44" t="s">
        <v>162</v>
      </c>
      <c r="E68" s="44" t="s">
        <v>159</v>
      </c>
      <c r="F68" s="45" t="s">
        <v>271</v>
      </c>
      <c r="G68" s="47">
        <f t="shared" si="3"/>
        <v>0</v>
      </c>
      <c r="H68" s="113">
        <v>0</v>
      </c>
      <c r="I68" s="115"/>
      <c r="J68" s="116"/>
      <c r="K68" s="113">
        <v>0</v>
      </c>
      <c r="L68" s="115"/>
      <c r="M68" s="115"/>
      <c r="N68" s="116"/>
    </row>
    <row r="69" spans="1:14" ht="67.5" hidden="1" customHeight="1" x14ac:dyDescent="0.25">
      <c r="A69" s="111" t="s">
        <v>272</v>
      </c>
      <c r="B69" s="112"/>
      <c r="C69" s="44" t="s">
        <v>166</v>
      </c>
      <c r="D69" s="44" t="s">
        <v>162</v>
      </c>
      <c r="E69" s="44" t="s">
        <v>160</v>
      </c>
      <c r="F69" s="45" t="s">
        <v>273</v>
      </c>
      <c r="G69" s="47">
        <f t="shared" si="3"/>
        <v>0</v>
      </c>
      <c r="H69" s="113">
        <v>0</v>
      </c>
      <c r="I69" s="115"/>
      <c r="J69" s="116"/>
      <c r="K69" s="113">
        <v>0</v>
      </c>
      <c r="L69" s="115"/>
      <c r="M69" s="115"/>
      <c r="N69" s="116"/>
    </row>
    <row r="70" spans="1:14" ht="40.5" hidden="1" customHeight="1" x14ac:dyDescent="0.25">
      <c r="A70" s="111" t="s">
        <v>274</v>
      </c>
      <c r="B70" s="112"/>
      <c r="C70" s="44" t="s">
        <v>166</v>
      </c>
      <c r="D70" s="44" t="s">
        <v>162</v>
      </c>
      <c r="E70" s="44" t="s">
        <v>161</v>
      </c>
      <c r="F70" s="45" t="s">
        <v>275</v>
      </c>
      <c r="G70" s="47">
        <f t="shared" si="3"/>
        <v>0</v>
      </c>
      <c r="H70" s="113">
        <v>0</v>
      </c>
      <c r="I70" s="115"/>
      <c r="J70" s="116"/>
      <c r="K70" s="113">
        <v>0</v>
      </c>
      <c r="L70" s="115"/>
      <c r="M70" s="115"/>
      <c r="N70" s="116"/>
    </row>
    <row r="71" spans="1:14" ht="67.5" hidden="1" customHeight="1" x14ac:dyDescent="0.25">
      <c r="A71" s="111" t="s">
        <v>276</v>
      </c>
      <c r="B71" s="112"/>
      <c r="C71" s="44" t="s">
        <v>166</v>
      </c>
      <c r="D71" s="44" t="s">
        <v>163</v>
      </c>
      <c r="E71" s="44" t="s">
        <v>171</v>
      </c>
      <c r="F71" s="45" t="s">
        <v>277</v>
      </c>
      <c r="G71" s="47">
        <f t="shared" si="3"/>
        <v>0</v>
      </c>
      <c r="H71" s="113">
        <v>0</v>
      </c>
      <c r="I71" s="115"/>
      <c r="J71" s="116"/>
      <c r="K71" s="113">
        <v>0</v>
      </c>
      <c r="L71" s="115"/>
      <c r="M71" s="115"/>
      <c r="N71" s="116"/>
    </row>
    <row r="72" spans="1:14" ht="67.5" hidden="1" customHeight="1" x14ac:dyDescent="0.25">
      <c r="A72" s="111" t="s">
        <v>278</v>
      </c>
      <c r="B72" s="112"/>
      <c r="C72" s="44" t="s">
        <v>166</v>
      </c>
      <c r="D72" s="44" t="s">
        <v>163</v>
      </c>
      <c r="E72" s="44" t="s">
        <v>159</v>
      </c>
      <c r="F72" s="45" t="s">
        <v>279</v>
      </c>
      <c r="G72" s="47">
        <f t="shared" si="3"/>
        <v>0</v>
      </c>
      <c r="H72" s="113">
        <v>0</v>
      </c>
      <c r="I72" s="115"/>
      <c r="J72" s="116"/>
      <c r="K72" s="113">
        <v>0</v>
      </c>
      <c r="L72" s="115"/>
      <c r="M72" s="115"/>
      <c r="N72" s="116"/>
    </row>
    <row r="73" spans="1:14" ht="55.5" customHeight="1" x14ac:dyDescent="0.25">
      <c r="A73" s="111">
        <v>2610</v>
      </c>
      <c r="B73" s="112"/>
      <c r="C73" s="44">
        <v>6</v>
      </c>
      <c r="D73" s="44">
        <v>1</v>
      </c>
      <c r="E73" s="44" t="s">
        <v>171</v>
      </c>
      <c r="F73" s="14" t="s">
        <v>280</v>
      </c>
      <c r="G73" s="47">
        <f>K73</f>
        <v>-200000</v>
      </c>
      <c r="H73" s="113">
        <f>H74</f>
        <v>0</v>
      </c>
      <c r="I73" s="115"/>
      <c r="J73" s="116"/>
      <c r="K73" s="113">
        <f>K74</f>
        <v>-200000</v>
      </c>
      <c r="L73" s="115"/>
      <c r="M73" s="115"/>
      <c r="N73" s="116"/>
    </row>
    <row r="74" spans="1:14" ht="51" customHeight="1" x14ac:dyDescent="0.25">
      <c r="A74" s="111">
        <v>2611</v>
      </c>
      <c r="B74" s="112"/>
      <c r="C74" s="44">
        <v>6</v>
      </c>
      <c r="D74" s="44">
        <v>1</v>
      </c>
      <c r="E74" s="44" t="s">
        <v>159</v>
      </c>
      <c r="F74" s="14" t="s">
        <v>280</v>
      </c>
      <c r="G74" s="47">
        <f>K74</f>
        <v>-200000</v>
      </c>
      <c r="H74" s="113">
        <v>0</v>
      </c>
      <c r="I74" s="115"/>
      <c r="J74" s="116"/>
      <c r="K74" s="113">
        <v>-200000</v>
      </c>
      <c r="L74" s="115"/>
      <c r="M74" s="115"/>
      <c r="N74" s="116"/>
    </row>
    <row r="75" spans="1:14" ht="55.5" hidden="1" customHeight="1" x14ac:dyDescent="0.25">
      <c r="A75" s="111" t="s">
        <v>281</v>
      </c>
      <c r="B75" s="112"/>
      <c r="C75" s="44" t="s">
        <v>282</v>
      </c>
      <c r="D75" s="44" t="s">
        <v>171</v>
      </c>
      <c r="E75" s="44" t="s">
        <v>171</v>
      </c>
      <c r="F75" s="45" t="s">
        <v>283</v>
      </c>
      <c r="G75" s="48">
        <f t="shared" si="3"/>
        <v>301691.7</v>
      </c>
      <c r="H75" s="113">
        <v>301691.7</v>
      </c>
      <c r="I75" s="114"/>
      <c r="J75" s="112"/>
      <c r="K75" s="113">
        <v>223224.495</v>
      </c>
      <c r="L75" s="114"/>
      <c r="M75" s="114"/>
      <c r="N75" s="112"/>
    </row>
    <row r="76" spans="1:14" ht="55.5" hidden="1" customHeight="1" x14ac:dyDescent="0.25">
      <c r="A76" s="111" t="s">
        <v>284</v>
      </c>
      <c r="B76" s="112"/>
      <c r="C76" s="44" t="s">
        <v>282</v>
      </c>
      <c r="D76" s="44" t="s">
        <v>159</v>
      </c>
      <c r="E76" s="44" t="s">
        <v>171</v>
      </c>
      <c r="F76" s="45" t="s">
        <v>285</v>
      </c>
      <c r="G76" s="48">
        <f t="shared" si="3"/>
        <v>220053.7</v>
      </c>
      <c r="H76" s="113">
        <v>220053.7</v>
      </c>
      <c r="I76" s="114"/>
      <c r="J76" s="112"/>
      <c r="K76" s="113">
        <v>223224.495</v>
      </c>
      <c r="L76" s="114"/>
      <c r="M76" s="114"/>
      <c r="N76" s="112"/>
    </row>
    <row r="77" spans="1:14" ht="63.75" customHeight="1" x14ac:dyDescent="0.25">
      <c r="K77" s="49"/>
      <c r="L77" s="49"/>
      <c r="M77" s="49"/>
      <c r="N77" s="49"/>
    </row>
    <row r="78" spans="1:14" s="35" customFormat="1" ht="17.25" x14ac:dyDescent="0.3">
      <c r="A78" s="50" t="s">
        <v>286</v>
      </c>
      <c r="B78" s="108" t="s">
        <v>287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</row>
    <row r="79" spans="1:14" ht="55.5" customHeight="1" x14ac:dyDescent="0.25"/>
    <row r="80" spans="1:14" ht="55.5" customHeight="1" x14ac:dyDescent="0.25">
      <c r="B80" s="109"/>
      <c r="C80" s="110"/>
      <c r="D80" s="110"/>
      <c r="E80" s="110"/>
      <c r="F80" s="110"/>
      <c r="G80" s="110"/>
      <c r="H80" s="110"/>
      <c r="I80" s="110"/>
      <c r="J80" s="110"/>
      <c r="K80" s="110"/>
    </row>
  </sheetData>
  <mergeCells count="206">
    <mergeCell ref="B4:N4"/>
    <mergeCell ref="M6:N6"/>
    <mergeCell ref="A7:N7"/>
    <mergeCell ref="A8:N8"/>
    <mergeCell ref="A9:N10"/>
    <mergeCell ref="J11:N11"/>
    <mergeCell ref="A15:B15"/>
    <mergeCell ref="H15:J15"/>
    <mergeCell ref="K15:N15"/>
    <mergeCell ref="A16:B16"/>
    <mergeCell ref="H16:J16"/>
    <mergeCell ref="K16:N16"/>
    <mergeCell ref="H12:N12"/>
    <mergeCell ref="H13:J13"/>
    <mergeCell ref="K13:N13"/>
    <mergeCell ref="A14:B14"/>
    <mergeCell ref="H14:J14"/>
    <mergeCell ref="K14:N14"/>
    <mergeCell ref="A12:B13"/>
    <mergeCell ref="C12:C13"/>
    <mergeCell ref="D12:D13"/>
    <mergeCell ref="E12:E13"/>
    <mergeCell ref="F12:F13"/>
    <mergeCell ref="G12:G13"/>
    <mergeCell ref="A19:B19"/>
    <mergeCell ref="H19:J19"/>
    <mergeCell ref="K19:N19"/>
    <mergeCell ref="A20:B20"/>
    <mergeCell ref="H20:J20"/>
    <mergeCell ref="K20:N20"/>
    <mergeCell ref="A17:B17"/>
    <mergeCell ref="H17:J17"/>
    <mergeCell ref="K17:N17"/>
    <mergeCell ref="A18:B18"/>
    <mergeCell ref="H18:J18"/>
    <mergeCell ref="K18:N18"/>
    <mergeCell ref="A23:B23"/>
    <mergeCell ref="H23:J23"/>
    <mergeCell ref="K23:N23"/>
    <mergeCell ref="A24:B24"/>
    <mergeCell ref="H24:J24"/>
    <mergeCell ref="K24:N24"/>
    <mergeCell ref="A21:B21"/>
    <mergeCell ref="H21:J21"/>
    <mergeCell ref="K21:N21"/>
    <mergeCell ref="A22:B22"/>
    <mergeCell ref="H22:J22"/>
    <mergeCell ref="K22:N22"/>
    <mergeCell ref="A27:B27"/>
    <mergeCell ref="H27:J27"/>
    <mergeCell ref="K27:N27"/>
    <mergeCell ref="A28:B28"/>
    <mergeCell ref="H28:J28"/>
    <mergeCell ref="K28:N28"/>
    <mergeCell ref="A25:B25"/>
    <mergeCell ref="H25:J25"/>
    <mergeCell ref="K25:N25"/>
    <mergeCell ref="A26:B26"/>
    <mergeCell ref="H26:J26"/>
    <mergeCell ref="K26:N26"/>
    <mergeCell ref="A31:B31"/>
    <mergeCell ref="H31:J31"/>
    <mergeCell ref="K31:N31"/>
    <mergeCell ref="A32:B32"/>
    <mergeCell ref="H32:J32"/>
    <mergeCell ref="K32:N32"/>
    <mergeCell ref="A29:B29"/>
    <mergeCell ref="H29:J29"/>
    <mergeCell ref="K29:N29"/>
    <mergeCell ref="A30:B30"/>
    <mergeCell ref="H30:J30"/>
    <mergeCell ref="K30:N30"/>
    <mergeCell ref="A35:B35"/>
    <mergeCell ref="H35:J35"/>
    <mergeCell ref="K35:N35"/>
    <mergeCell ref="A36:B36"/>
    <mergeCell ref="H36:J36"/>
    <mergeCell ref="K36:N36"/>
    <mergeCell ref="A33:B33"/>
    <mergeCell ref="H33:J33"/>
    <mergeCell ref="K33:N33"/>
    <mergeCell ref="A34:B34"/>
    <mergeCell ref="H34:J34"/>
    <mergeCell ref="K34:N34"/>
    <mergeCell ref="A39:B39"/>
    <mergeCell ref="H39:J39"/>
    <mergeCell ref="K39:N39"/>
    <mergeCell ref="A40:B40"/>
    <mergeCell ref="H40:J40"/>
    <mergeCell ref="K40:N40"/>
    <mergeCell ref="A37:B37"/>
    <mergeCell ref="H37:J37"/>
    <mergeCell ref="K37:N37"/>
    <mergeCell ref="A38:B38"/>
    <mergeCell ref="H38:J38"/>
    <mergeCell ref="K38:N38"/>
    <mergeCell ref="A43:B43"/>
    <mergeCell ref="H43:J43"/>
    <mergeCell ref="K43:N43"/>
    <mergeCell ref="A44:B44"/>
    <mergeCell ref="H44:J44"/>
    <mergeCell ref="K44:N44"/>
    <mergeCell ref="A41:B41"/>
    <mergeCell ref="H41:J41"/>
    <mergeCell ref="K41:N41"/>
    <mergeCell ref="A42:B42"/>
    <mergeCell ref="H42:J42"/>
    <mergeCell ref="K42:N42"/>
    <mergeCell ref="A47:B47"/>
    <mergeCell ref="H47:J47"/>
    <mergeCell ref="K47:N47"/>
    <mergeCell ref="A48:B48"/>
    <mergeCell ref="H48:J48"/>
    <mergeCell ref="K48:N48"/>
    <mergeCell ref="A45:B45"/>
    <mergeCell ref="H45:J45"/>
    <mergeCell ref="K45:N45"/>
    <mergeCell ref="A46:B46"/>
    <mergeCell ref="H46:J46"/>
    <mergeCell ref="K46:N46"/>
    <mergeCell ref="A51:B51"/>
    <mergeCell ref="H51:J51"/>
    <mergeCell ref="K51:N51"/>
    <mergeCell ref="A52:B52"/>
    <mergeCell ref="H52:J52"/>
    <mergeCell ref="K52:N52"/>
    <mergeCell ref="A49:B49"/>
    <mergeCell ref="H49:J49"/>
    <mergeCell ref="K49:N49"/>
    <mergeCell ref="A50:B50"/>
    <mergeCell ref="H50:J50"/>
    <mergeCell ref="K50:N50"/>
    <mergeCell ref="A55:B55"/>
    <mergeCell ref="H55:J55"/>
    <mergeCell ref="K55:N55"/>
    <mergeCell ref="A56:B56"/>
    <mergeCell ref="H56:J56"/>
    <mergeCell ref="K56:N56"/>
    <mergeCell ref="A53:B53"/>
    <mergeCell ref="H53:J53"/>
    <mergeCell ref="K53:N53"/>
    <mergeCell ref="A54:B54"/>
    <mergeCell ref="H54:J54"/>
    <mergeCell ref="K54:N54"/>
    <mergeCell ref="A59:B59"/>
    <mergeCell ref="H59:J59"/>
    <mergeCell ref="K59:N59"/>
    <mergeCell ref="A60:B60"/>
    <mergeCell ref="H60:J60"/>
    <mergeCell ref="K60:N60"/>
    <mergeCell ref="A57:B57"/>
    <mergeCell ref="H57:J57"/>
    <mergeCell ref="K57:N57"/>
    <mergeCell ref="A58:B58"/>
    <mergeCell ref="H58:J58"/>
    <mergeCell ref="K58:N58"/>
    <mergeCell ref="A63:B63"/>
    <mergeCell ref="H63:J63"/>
    <mergeCell ref="K63:N63"/>
    <mergeCell ref="A64:B64"/>
    <mergeCell ref="H64:J64"/>
    <mergeCell ref="K64:N64"/>
    <mergeCell ref="A61:B61"/>
    <mergeCell ref="H61:J61"/>
    <mergeCell ref="K61:N61"/>
    <mergeCell ref="A62:B62"/>
    <mergeCell ref="H62:J62"/>
    <mergeCell ref="K62:N62"/>
    <mergeCell ref="A67:B67"/>
    <mergeCell ref="H67:J67"/>
    <mergeCell ref="K67:N67"/>
    <mergeCell ref="A68:B68"/>
    <mergeCell ref="H68:J68"/>
    <mergeCell ref="K68:N68"/>
    <mergeCell ref="A65:B65"/>
    <mergeCell ref="H65:J65"/>
    <mergeCell ref="K65:N65"/>
    <mergeCell ref="A66:B66"/>
    <mergeCell ref="H66:J66"/>
    <mergeCell ref="K66:N66"/>
    <mergeCell ref="A71:B71"/>
    <mergeCell ref="H71:J71"/>
    <mergeCell ref="K71:N71"/>
    <mergeCell ref="A72:B72"/>
    <mergeCell ref="H72:J72"/>
    <mergeCell ref="K72:N72"/>
    <mergeCell ref="A69:B69"/>
    <mergeCell ref="H69:J69"/>
    <mergeCell ref="K69:N69"/>
    <mergeCell ref="A70:B70"/>
    <mergeCell ref="H70:J70"/>
    <mergeCell ref="K70:N70"/>
    <mergeCell ref="B78:M78"/>
    <mergeCell ref="B80:K80"/>
    <mergeCell ref="A75:B75"/>
    <mergeCell ref="H75:J75"/>
    <mergeCell ref="K75:N75"/>
    <mergeCell ref="A76:B76"/>
    <mergeCell ref="H76:J76"/>
    <mergeCell ref="K76:N76"/>
    <mergeCell ref="A73:B73"/>
    <mergeCell ref="H73:J73"/>
    <mergeCell ref="K73:N73"/>
    <mergeCell ref="A74:B74"/>
    <mergeCell ref="H74:J74"/>
    <mergeCell ref="K74:N7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20" workbookViewId="0">
      <selection activeCell="J10" sqref="J10"/>
    </sheetView>
  </sheetViews>
  <sheetFormatPr defaultColWidth="8.7109375" defaultRowHeight="13.5" x14ac:dyDescent="0.25"/>
  <cols>
    <col min="1" max="1" width="3.42578125" style="39" customWidth="1"/>
    <col min="2" max="2" width="3.140625" style="39" customWidth="1"/>
    <col min="3" max="3" width="0.28515625" style="39" customWidth="1"/>
    <col min="4" max="4" width="44.7109375" style="39" customWidth="1"/>
    <col min="5" max="5" width="6.85546875" style="39" customWidth="1"/>
    <col min="6" max="6" width="16.42578125" style="39" customWidth="1"/>
    <col min="7" max="7" width="13.42578125" style="39" customWidth="1"/>
    <col min="8" max="8" width="13.5703125" style="39" customWidth="1"/>
    <col min="9" max="256" width="8.7109375" style="39"/>
    <col min="257" max="257" width="3.42578125" style="39" customWidth="1"/>
    <col min="258" max="258" width="3.140625" style="39" customWidth="1"/>
    <col min="259" max="259" width="0.28515625" style="39" customWidth="1"/>
    <col min="260" max="260" width="44.7109375" style="39" customWidth="1"/>
    <col min="261" max="261" width="6.85546875" style="39" customWidth="1"/>
    <col min="262" max="262" width="16.42578125" style="39" customWidth="1"/>
    <col min="263" max="263" width="13.42578125" style="39" customWidth="1"/>
    <col min="264" max="264" width="13.5703125" style="39" customWidth="1"/>
    <col min="265" max="512" width="8.7109375" style="39"/>
    <col min="513" max="513" width="3.42578125" style="39" customWidth="1"/>
    <col min="514" max="514" width="3.140625" style="39" customWidth="1"/>
    <col min="515" max="515" width="0.28515625" style="39" customWidth="1"/>
    <col min="516" max="516" width="44.7109375" style="39" customWidth="1"/>
    <col min="517" max="517" width="6.85546875" style="39" customWidth="1"/>
    <col min="518" max="518" width="16.42578125" style="39" customWidth="1"/>
    <col min="519" max="519" width="13.42578125" style="39" customWidth="1"/>
    <col min="520" max="520" width="13.5703125" style="39" customWidth="1"/>
    <col min="521" max="768" width="8.7109375" style="39"/>
    <col min="769" max="769" width="3.42578125" style="39" customWidth="1"/>
    <col min="770" max="770" width="3.140625" style="39" customWidth="1"/>
    <col min="771" max="771" width="0.28515625" style="39" customWidth="1"/>
    <col min="772" max="772" width="44.7109375" style="39" customWidth="1"/>
    <col min="773" max="773" width="6.85546875" style="39" customWidth="1"/>
    <col min="774" max="774" width="16.42578125" style="39" customWidth="1"/>
    <col min="775" max="775" width="13.42578125" style="39" customWidth="1"/>
    <col min="776" max="776" width="13.5703125" style="39" customWidth="1"/>
    <col min="777" max="1024" width="8.7109375" style="39"/>
    <col min="1025" max="1025" width="3.42578125" style="39" customWidth="1"/>
    <col min="1026" max="1026" width="3.140625" style="39" customWidth="1"/>
    <col min="1027" max="1027" width="0.28515625" style="39" customWidth="1"/>
    <col min="1028" max="1028" width="44.7109375" style="39" customWidth="1"/>
    <col min="1029" max="1029" width="6.85546875" style="39" customWidth="1"/>
    <col min="1030" max="1030" width="16.42578125" style="39" customWidth="1"/>
    <col min="1031" max="1031" width="13.42578125" style="39" customWidth="1"/>
    <col min="1032" max="1032" width="13.5703125" style="39" customWidth="1"/>
    <col min="1033" max="1280" width="8.7109375" style="39"/>
    <col min="1281" max="1281" width="3.42578125" style="39" customWidth="1"/>
    <col min="1282" max="1282" width="3.140625" style="39" customWidth="1"/>
    <col min="1283" max="1283" width="0.28515625" style="39" customWidth="1"/>
    <col min="1284" max="1284" width="44.7109375" style="39" customWidth="1"/>
    <col min="1285" max="1285" width="6.85546875" style="39" customWidth="1"/>
    <col min="1286" max="1286" width="16.42578125" style="39" customWidth="1"/>
    <col min="1287" max="1287" width="13.42578125" style="39" customWidth="1"/>
    <col min="1288" max="1288" width="13.5703125" style="39" customWidth="1"/>
    <col min="1289" max="1536" width="8.7109375" style="39"/>
    <col min="1537" max="1537" width="3.42578125" style="39" customWidth="1"/>
    <col min="1538" max="1538" width="3.140625" style="39" customWidth="1"/>
    <col min="1539" max="1539" width="0.28515625" style="39" customWidth="1"/>
    <col min="1540" max="1540" width="44.7109375" style="39" customWidth="1"/>
    <col min="1541" max="1541" width="6.85546875" style="39" customWidth="1"/>
    <col min="1542" max="1542" width="16.42578125" style="39" customWidth="1"/>
    <col min="1543" max="1543" width="13.42578125" style="39" customWidth="1"/>
    <col min="1544" max="1544" width="13.5703125" style="39" customWidth="1"/>
    <col min="1545" max="1792" width="8.7109375" style="39"/>
    <col min="1793" max="1793" width="3.42578125" style="39" customWidth="1"/>
    <col min="1794" max="1794" width="3.140625" style="39" customWidth="1"/>
    <col min="1795" max="1795" width="0.28515625" style="39" customWidth="1"/>
    <col min="1796" max="1796" width="44.7109375" style="39" customWidth="1"/>
    <col min="1797" max="1797" width="6.85546875" style="39" customWidth="1"/>
    <col min="1798" max="1798" width="16.42578125" style="39" customWidth="1"/>
    <col min="1799" max="1799" width="13.42578125" style="39" customWidth="1"/>
    <col min="1800" max="1800" width="13.5703125" style="39" customWidth="1"/>
    <col min="1801" max="2048" width="8.7109375" style="39"/>
    <col min="2049" max="2049" width="3.42578125" style="39" customWidth="1"/>
    <col min="2050" max="2050" width="3.140625" style="39" customWidth="1"/>
    <col min="2051" max="2051" width="0.28515625" style="39" customWidth="1"/>
    <col min="2052" max="2052" width="44.7109375" style="39" customWidth="1"/>
    <col min="2053" max="2053" width="6.85546875" style="39" customWidth="1"/>
    <col min="2054" max="2054" width="16.42578125" style="39" customWidth="1"/>
    <col min="2055" max="2055" width="13.42578125" style="39" customWidth="1"/>
    <col min="2056" max="2056" width="13.5703125" style="39" customWidth="1"/>
    <col min="2057" max="2304" width="8.7109375" style="39"/>
    <col min="2305" max="2305" width="3.42578125" style="39" customWidth="1"/>
    <col min="2306" max="2306" width="3.140625" style="39" customWidth="1"/>
    <col min="2307" max="2307" width="0.28515625" style="39" customWidth="1"/>
    <col min="2308" max="2308" width="44.7109375" style="39" customWidth="1"/>
    <col min="2309" max="2309" width="6.85546875" style="39" customWidth="1"/>
    <col min="2310" max="2310" width="16.42578125" style="39" customWidth="1"/>
    <col min="2311" max="2311" width="13.42578125" style="39" customWidth="1"/>
    <col min="2312" max="2312" width="13.5703125" style="39" customWidth="1"/>
    <col min="2313" max="2560" width="8.7109375" style="39"/>
    <col min="2561" max="2561" width="3.42578125" style="39" customWidth="1"/>
    <col min="2562" max="2562" width="3.140625" style="39" customWidth="1"/>
    <col min="2563" max="2563" width="0.28515625" style="39" customWidth="1"/>
    <col min="2564" max="2564" width="44.7109375" style="39" customWidth="1"/>
    <col min="2565" max="2565" width="6.85546875" style="39" customWidth="1"/>
    <col min="2566" max="2566" width="16.42578125" style="39" customWidth="1"/>
    <col min="2567" max="2567" width="13.42578125" style="39" customWidth="1"/>
    <col min="2568" max="2568" width="13.5703125" style="39" customWidth="1"/>
    <col min="2569" max="2816" width="8.7109375" style="39"/>
    <col min="2817" max="2817" width="3.42578125" style="39" customWidth="1"/>
    <col min="2818" max="2818" width="3.140625" style="39" customWidth="1"/>
    <col min="2819" max="2819" width="0.28515625" style="39" customWidth="1"/>
    <col min="2820" max="2820" width="44.7109375" style="39" customWidth="1"/>
    <col min="2821" max="2821" width="6.85546875" style="39" customWidth="1"/>
    <col min="2822" max="2822" width="16.42578125" style="39" customWidth="1"/>
    <col min="2823" max="2823" width="13.42578125" style="39" customWidth="1"/>
    <col min="2824" max="2824" width="13.5703125" style="39" customWidth="1"/>
    <col min="2825" max="3072" width="8.7109375" style="39"/>
    <col min="3073" max="3073" width="3.42578125" style="39" customWidth="1"/>
    <col min="3074" max="3074" width="3.140625" style="39" customWidth="1"/>
    <col min="3075" max="3075" width="0.28515625" style="39" customWidth="1"/>
    <col min="3076" max="3076" width="44.7109375" style="39" customWidth="1"/>
    <col min="3077" max="3077" width="6.85546875" style="39" customWidth="1"/>
    <col min="3078" max="3078" width="16.42578125" style="39" customWidth="1"/>
    <col min="3079" max="3079" width="13.42578125" style="39" customWidth="1"/>
    <col min="3080" max="3080" width="13.5703125" style="39" customWidth="1"/>
    <col min="3081" max="3328" width="8.7109375" style="39"/>
    <col min="3329" max="3329" width="3.42578125" style="39" customWidth="1"/>
    <col min="3330" max="3330" width="3.140625" style="39" customWidth="1"/>
    <col min="3331" max="3331" width="0.28515625" style="39" customWidth="1"/>
    <col min="3332" max="3332" width="44.7109375" style="39" customWidth="1"/>
    <col min="3333" max="3333" width="6.85546875" style="39" customWidth="1"/>
    <col min="3334" max="3334" width="16.42578125" style="39" customWidth="1"/>
    <col min="3335" max="3335" width="13.42578125" style="39" customWidth="1"/>
    <col min="3336" max="3336" width="13.5703125" style="39" customWidth="1"/>
    <col min="3337" max="3584" width="8.7109375" style="39"/>
    <col min="3585" max="3585" width="3.42578125" style="39" customWidth="1"/>
    <col min="3586" max="3586" width="3.140625" style="39" customWidth="1"/>
    <col min="3587" max="3587" width="0.28515625" style="39" customWidth="1"/>
    <col min="3588" max="3588" width="44.7109375" style="39" customWidth="1"/>
    <col min="3589" max="3589" width="6.85546875" style="39" customWidth="1"/>
    <col min="3590" max="3590" width="16.42578125" style="39" customWidth="1"/>
    <col min="3591" max="3591" width="13.42578125" style="39" customWidth="1"/>
    <col min="3592" max="3592" width="13.5703125" style="39" customWidth="1"/>
    <col min="3593" max="3840" width="8.7109375" style="39"/>
    <col min="3841" max="3841" width="3.42578125" style="39" customWidth="1"/>
    <col min="3842" max="3842" width="3.140625" style="39" customWidth="1"/>
    <col min="3843" max="3843" width="0.28515625" style="39" customWidth="1"/>
    <col min="3844" max="3844" width="44.7109375" style="39" customWidth="1"/>
    <col min="3845" max="3845" width="6.85546875" style="39" customWidth="1"/>
    <col min="3846" max="3846" width="16.42578125" style="39" customWidth="1"/>
    <col min="3847" max="3847" width="13.42578125" style="39" customWidth="1"/>
    <col min="3848" max="3848" width="13.5703125" style="39" customWidth="1"/>
    <col min="3849" max="4096" width="8.7109375" style="39"/>
    <col min="4097" max="4097" width="3.42578125" style="39" customWidth="1"/>
    <col min="4098" max="4098" width="3.140625" style="39" customWidth="1"/>
    <col min="4099" max="4099" width="0.28515625" style="39" customWidth="1"/>
    <col min="4100" max="4100" width="44.7109375" style="39" customWidth="1"/>
    <col min="4101" max="4101" width="6.85546875" style="39" customWidth="1"/>
    <col min="4102" max="4102" width="16.42578125" style="39" customWidth="1"/>
    <col min="4103" max="4103" width="13.42578125" style="39" customWidth="1"/>
    <col min="4104" max="4104" width="13.5703125" style="39" customWidth="1"/>
    <col min="4105" max="4352" width="8.7109375" style="39"/>
    <col min="4353" max="4353" width="3.42578125" style="39" customWidth="1"/>
    <col min="4354" max="4354" width="3.140625" style="39" customWidth="1"/>
    <col min="4355" max="4355" width="0.28515625" style="39" customWidth="1"/>
    <col min="4356" max="4356" width="44.7109375" style="39" customWidth="1"/>
    <col min="4357" max="4357" width="6.85546875" style="39" customWidth="1"/>
    <col min="4358" max="4358" width="16.42578125" style="39" customWidth="1"/>
    <col min="4359" max="4359" width="13.42578125" style="39" customWidth="1"/>
    <col min="4360" max="4360" width="13.5703125" style="39" customWidth="1"/>
    <col min="4361" max="4608" width="8.7109375" style="39"/>
    <col min="4609" max="4609" width="3.42578125" style="39" customWidth="1"/>
    <col min="4610" max="4610" width="3.140625" style="39" customWidth="1"/>
    <col min="4611" max="4611" width="0.28515625" style="39" customWidth="1"/>
    <col min="4612" max="4612" width="44.7109375" style="39" customWidth="1"/>
    <col min="4613" max="4613" width="6.85546875" style="39" customWidth="1"/>
    <col min="4614" max="4614" width="16.42578125" style="39" customWidth="1"/>
    <col min="4615" max="4615" width="13.42578125" style="39" customWidth="1"/>
    <col min="4616" max="4616" width="13.5703125" style="39" customWidth="1"/>
    <col min="4617" max="4864" width="8.7109375" style="39"/>
    <col min="4865" max="4865" width="3.42578125" style="39" customWidth="1"/>
    <col min="4866" max="4866" width="3.140625" style="39" customWidth="1"/>
    <col min="4867" max="4867" width="0.28515625" style="39" customWidth="1"/>
    <col min="4868" max="4868" width="44.7109375" style="39" customWidth="1"/>
    <col min="4869" max="4869" width="6.85546875" style="39" customWidth="1"/>
    <col min="4870" max="4870" width="16.42578125" style="39" customWidth="1"/>
    <col min="4871" max="4871" width="13.42578125" style="39" customWidth="1"/>
    <col min="4872" max="4872" width="13.5703125" style="39" customWidth="1"/>
    <col min="4873" max="5120" width="8.7109375" style="39"/>
    <col min="5121" max="5121" width="3.42578125" style="39" customWidth="1"/>
    <col min="5122" max="5122" width="3.140625" style="39" customWidth="1"/>
    <col min="5123" max="5123" width="0.28515625" style="39" customWidth="1"/>
    <col min="5124" max="5124" width="44.7109375" style="39" customWidth="1"/>
    <col min="5125" max="5125" width="6.85546875" style="39" customWidth="1"/>
    <col min="5126" max="5126" width="16.42578125" style="39" customWidth="1"/>
    <col min="5127" max="5127" width="13.42578125" style="39" customWidth="1"/>
    <col min="5128" max="5128" width="13.5703125" style="39" customWidth="1"/>
    <col min="5129" max="5376" width="8.7109375" style="39"/>
    <col min="5377" max="5377" width="3.42578125" style="39" customWidth="1"/>
    <col min="5378" max="5378" width="3.140625" style="39" customWidth="1"/>
    <col min="5379" max="5379" width="0.28515625" style="39" customWidth="1"/>
    <col min="5380" max="5380" width="44.7109375" style="39" customWidth="1"/>
    <col min="5381" max="5381" width="6.85546875" style="39" customWidth="1"/>
    <col min="5382" max="5382" width="16.42578125" style="39" customWidth="1"/>
    <col min="5383" max="5383" width="13.42578125" style="39" customWidth="1"/>
    <col min="5384" max="5384" width="13.5703125" style="39" customWidth="1"/>
    <col min="5385" max="5632" width="8.7109375" style="39"/>
    <col min="5633" max="5633" width="3.42578125" style="39" customWidth="1"/>
    <col min="5634" max="5634" width="3.140625" style="39" customWidth="1"/>
    <col min="5635" max="5635" width="0.28515625" style="39" customWidth="1"/>
    <col min="5636" max="5636" width="44.7109375" style="39" customWidth="1"/>
    <col min="5637" max="5637" width="6.85546875" style="39" customWidth="1"/>
    <col min="5638" max="5638" width="16.42578125" style="39" customWidth="1"/>
    <col min="5639" max="5639" width="13.42578125" style="39" customWidth="1"/>
    <col min="5640" max="5640" width="13.5703125" style="39" customWidth="1"/>
    <col min="5641" max="5888" width="8.7109375" style="39"/>
    <col min="5889" max="5889" width="3.42578125" style="39" customWidth="1"/>
    <col min="5890" max="5890" width="3.140625" style="39" customWidth="1"/>
    <col min="5891" max="5891" width="0.28515625" style="39" customWidth="1"/>
    <col min="5892" max="5892" width="44.7109375" style="39" customWidth="1"/>
    <col min="5893" max="5893" width="6.85546875" style="39" customWidth="1"/>
    <col min="5894" max="5894" width="16.42578125" style="39" customWidth="1"/>
    <col min="5895" max="5895" width="13.42578125" style="39" customWidth="1"/>
    <col min="5896" max="5896" width="13.5703125" style="39" customWidth="1"/>
    <col min="5897" max="6144" width="8.7109375" style="39"/>
    <col min="6145" max="6145" width="3.42578125" style="39" customWidth="1"/>
    <col min="6146" max="6146" width="3.140625" style="39" customWidth="1"/>
    <col min="6147" max="6147" width="0.28515625" style="39" customWidth="1"/>
    <col min="6148" max="6148" width="44.7109375" style="39" customWidth="1"/>
    <col min="6149" max="6149" width="6.85546875" style="39" customWidth="1"/>
    <col min="6150" max="6150" width="16.42578125" style="39" customWidth="1"/>
    <col min="6151" max="6151" width="13.42578125" style="39" customWidth="1"/>
    <col min="6152" max="6152" width="13.5703125" style="39" customWidth="1"/>
    <col min="6153" max="6400" width="8.7109375" style="39"/>
    <col min="6401" max="6401" width="3.42578125" style="39" customWidth="1"/>
    <col min="6402" max="6402" width="3.140625" style="39" customWidth="1"/>
    <col min="6403" max="6403" width="0.28515625" style="39" customWidth="1"/>
    <col min="6404" max="6404" width="44.7109375" style="39" customWidth="1"/>
    <col min="6405" max="6405" width="6.85546875" style="39" customWidth="1"/>
    <col min="6406" max="6406" width="16.42578125" style="39" customWidth="1"/>
    <col min="6407" max="6407" width="13.42578125" style="39" customWidth="1"/>
    <col min="6408" max="6408" width="13.5703125" style="39" customWidth="1"/>
    <col min="6409" max="6656" width="8.7109375" style="39"/>
    <col min="6657" max="6657" width="3.42578125" style="39" customWidth="1"/>
    <col min="6658" max="6658" width="3.140625" style="39" customWidth="1"/>
    <col min="6659" max="6659" width="0.28515625" style="39" customWidth="1"/>
    <col min="6660" max="6660" width="44.7109375" style="39" customWidth="1"/>
    <col min="6661" max="6661" width="6.85546875" style="39" customWidth="1"/>
    <col min="6662" max="6662" width="16.42578125" style="39" customWidth="1"/>
    <col min="6663" max="6663" width="13.42578125" style="39" customWidth="1"/>
    <col min="6664" max="6664" width="13.5703125" style="39" customWidth="1"/>
    <col min="6665" max="6912" width="8.7109375" style="39"/>
    <col min="6913" max="6913" width="3.42578125" style="39" customWidth="1"/>
    <col min="6914" max="6914" width="3.140625" style="39" customWidth="1"/>
    <col min="6915" max="6915" width="0.28515625" style="39" customWidth="1"/>
    <col min="6916" max="6916" width="44.7109375" style="39" customWidth="1"/>
    <col min="6917" max="6917" width="6.85546875" style="39" customWidth="1"/>
    <col min="6918" max="6918" width="16.42578125" style="39" customWidth="1"/>
    <col min="6919" max="6919" width="13.42578125" style="39" customWidth="1"/>
    <col min="6920" max="6920" width="13.5703125" style="39" customWidth="1"/>
    <col min="6921" max="7168" width="8.7109375" style="39"/>
    <col min="7169" max="7169" width="3.42578125" style="39" customWidth="1"/>
    <col min="7170" max="7170" width="3.140625" style="39" customWidth="1"/>
    <col min="7171" max="7171" width="0.28515625" style="39" customWidth="1"/>
    <col min="7172" max="7172" width="44.7109375" style="39" customWidth="1"/>
    <col min="7173" max="7173" width="6.85546875" style="39" customWidth="1"/>
    <col min="7174" max="7174" width="16.42578125" style="39" customWidth="1"/>
    <col min="7175" max="7175" width="13.42578125" style="39" customWidth="1"/>
    <col min="7176" max="7176" width="13.5703125" style="39" customWidth="1"/>
    <col min="7177" max="7424" width="8.7109375" style="39"/>
    <col min="7425" max="7425" width="3.42578125" style="39" customWidth="1"/>
    <col min="7426" max="7426" width="3.140625" style="39" customWidth="1"/>
    <col min="7427" max="7427" width="0.28515625" style="39" customWidth="1"/>
    <col min="7428" max="7428" width="44.7109375" style="39" customWidth="1"/>
    <col min="7429" max="7429" width="6.85546875" style="39" customWidth="1"/>
    <col min="7430" max="7430" width="16.42578125" style="39" customWidth="1"/>
    <col min="7431" max="7431" width="13.42578125" style="39" customWidth="1"/>
    <col min="7432" max="7432" width="13.5703125" style="39" customWidth="1"/>
    <col min="7433" max="7680" width="8.7109375" style="39"/>
    <col min="7681" max="7681" width="3.42578125" style="39" customWidth="1"/>
    <col min="7682" max="7682" width="3.140625" style="39" customWidth="1"/>
    <col min="7683" max="7683" width="0.28515625" style="39" customWidth="1"/>
    <col min="7684" max="7684" width="44.7109375" style="39" customWidth="1"/>
    <col min="7685" max="7685" width="6.85546875" style="39" customWidth="1"/>
    <col min="7686" max="7686" width="16.42578125" style="39" customWidth="1"/>
    <col min="7687" max="7687" width="13.42578125" style="39" customWidth="1"/>
    <col min="7688" max="7688" width="13.5703125" style="39" customWidth="1"/>
    <col min="7689" max="7936" width="8.7109375" style="39"/>
    <col min="7937" max="7937" width="3.42578125" style="39" customWidth="1"/>
    <col min="7938" max="7938" width="3.140625" style="39" customWidth="1"/>
    <col min="7939" max="7939" width="0.28515625" style="39" customWidth="1"/>
    <col min="7940" max="7940" width="44.7109375" style="39" customWidth="1"/>
    <col min="7941" max="7941" width="6.85546875" style="39" customWidth="1"/>
    <col min="7942" max="7942" width="16.42578125" style="39" customWidth="1"/>
    <col min="7943" max="7943" width="13.42578125" style="39" customWidth="1"/>
    <col min="7944" max="7944" width="13.5703125" style="39" customWidth="1"/>
    <col min="7945" max="8192" width="8.7109375" style="39"/>
    <col min="8193" max="8193" width="3.42578125" style="39" customWidth="1"/>
    <col min="8194" max="8194" width="3.140625" style="39" customWidth="1"/>
    <col min="8195" max="8195" width="0.28515625" style="39" customWidth="1"/>
    <col min="8196" max="8196" width="44.7109375" style="39" customWidth="1"/>
    <col min="8197" max="8197" width="6.85546875" style="39" customWidth="1"/>
    <col min="8198" max="8198" width="16.42578125" style="39" customWidth="1"/>
    <col min="8199" max="8199" width="13.42578125" style="39" customWidth="1"/>
    <col min="8200" max="8200" width="13.5703125" style="39" customWidth="1"/>
    <col min="8201" max="8448" width="8.7109375" style="39"/>
    <col min="8449" max="8449" width="3.42578125" style="39" customWidth="1"/>
    <col min="8450" max="8450" width="3.140625" style="39" customWidth="1"/>
    <col min="8451" max="8451" width="0.28515625" style="39" customWidth="1"/>
    <col min="8452" max="8452" width="44.7109375" style="39" customWidth="1"/>
    <col min="8453" max="8453" width="6.85546875" style="39" customWidth="1"/>
    <col min="8454" max="8454" width="16.42578125" style="39" customWidth="1"/>
    <col min="8455" max="8455" width="13.42578125" style="39" customWidth="1"/>
    <col min="8456" max="8456" width="13.5703125" style="39" customWidth="1"/>
    <col min="8457" max="8704" width="8.7109375" style="39"/>
    <col min="8705" max="8705" width="3.42578125" style="39" customWidth="1"/>
    <col min="8706" max="8706" width="3.140625" style="39" customWidth="1"/>
    <col min="8707" max="8707" width="0.28515625" style="39" customWidth="1"/>
    <col min="8708" max="8708" width="44.7109375" style="39" customWidth="1"/>
    <col min="8709" max="8709" width="6.85546875" style="39" customWidth="1"/>
    <col min="8710" max="8710" width="16.42578125" style="39" customWidth="1"/>
    <col min="8711" max="8711" width="13.42578125" style="39" customWidth="1"/>
    <col min="8712" max="8712" width="13.5703125" style="39" customWidth="1"/>
    <col min="8713" max="8960" width="8.7109375" style="39"/>
    <col min="8961" max="8961" width="3.42578125" style="39" customWidth="1"/>
    <col min="8962" max="8962" width="3.140625" style="39" customWidth="1"/>
    <col min="8963" max="8963" width="0.28515625" style="39" customWidth="1"/>
    <col min="8964" max="8964" width="44.7109375" style="39" customWidth="1"/>
    <col min="8965" max="8965" width="6.85546875" style="39" customWidth="1"/>
    <col min="8966" max="8966" width="16.42578125" style="39" customWidth="1"/>
    <col min="8967" max="8967" width="13.42578125" style="39" customWidth="1"/>
    <col min="8968" max="8968" width="13.5703125" style="39" customWidth="1"/>
    <col min="8969" max="9216" width="8.7109375" style="39"/>
    <col min="9217" max="9217" width="3.42578125" style="39" customWidth="1"/>
    <col min="9218" max="9218" width="3.140625" style="39" customWidth="1"/>
    <col min="9219" max="9219" width="0.28515625" style="39" customWidth="1"/>
    <col min="9220" max="9220" width="44.7109375" style="39" customWidth="1"/>
    <col min="9221" max="9221" width="6.85546875" style="39" customWidth="1"/>
    <col min="9222" max="9222" width="16.42578125" style="39" customWidth="1"/>
    <col min="9223" max="9223" width="13.42578125" style="39" customWidth="1"/>
    <col min="9224" max="9224" width="13.5703125" style="39" customWidth="1"/>
    <col min="9225" max="9472" width="8.7109375" style="39"/>
    <col min="9473" max="9473" width="3.42578125" style="39" customWidth="1"/>
    <col min="9474" max="9474" width="3.140625" style="39" customWidth="1"/>
    <col min="9475" max="9475" width="0.28515625" style="39" customWidth="1"/>
    <col min="9476" max="9476" width="44.7109375" style="39" customWidth="1"/>
    <col min="9477" max="9477" width="6.85546875" style="39" customWidth="1"/>
    <col min="9478" max="9478" width="16.42578125" style="39" customWidth="1"/>
    <col min="9479" max="9479" width="13.42578125" style="39" customWidth="1"/>
    <col min="9480" max="9480" width="13.5703125" style="39" customWidth="1"/>
    <col min="9481" max="9728" width="8.7109375" style="39"/>
    <col min="9729" max="9729" width="3.42578125" style="39" customWidth="1"/>
    <col min="9730" max="9730" width="3.140625" style="39" customWidth="1"/>
    <col min="9731" max="9731" width="0.28515625" style="39" customWidth="1"/>
    <col min="9732" max="9732" width="44.7109375" style="39" customWidth="1"/>
    <col min="9733" max="9733" width="6.85546875" style="39" customWidth="1"/>
    <col min="9734" max="9734" width="16.42578125" style="39" customWidth="1"/>
    <col min="9735" max="9735" width="13.42578125" style="39" customWidth="1"/>
    <col min="9736" max="9736" width="13.5703125" style="39" customWidth="1"/>
    <col min="9737" max="9984" width="8.7109375" style="39"/>
    <col min="9985" max="9985" width="3.42578125" style="39" customWidth="1"/>
    <col min="9986" max="9986" width="3.140625" style="39" customWidth="1"/>
    <col min="9987" max="9987" width="0.28515625" style="39" customWidth="1"/>
    <col min="9988" max="9988" width="44.7109375" style="39" customWidth="1"/>
    <col min="9989" max="9989" width="6.85546875" style="39" customWidth="1"/>
    <col min="9990" max="9990" width="16.42578125" style="39" customWidth="1"/>
    <col min="9991" max="9991" width="13.42578125" style="39" customWidth="1"/>
    <col min="9992" max="9992" width="13.5703125" style="39" customWidth="1"/>
    <col min="9993" max="10240" width="8.7109375" style="39"/>
    <col min="10241" max="10241" width="3.42578125" style="39" customWidth="1"/>
    <col min="10242" max="10242" width="3.140625" style="39" customWidth="1"/>
    <col min="10243" max="10243" width="0.28515625" style="39" customWidth="1"/>
    <col min="10244" max="10244" width="44.7109375" style="39" customWidth="1"/>
    <col min="10245" max="10245" width="6.85546875" style="39" customWidth="1"/>
    <col min="10246" max="10246" width="16.42578125" style="39" customWidth="1"/>
    <col min="10247" max="10247" width="13.42578125" style="39" customWidth="1"/>
    <col min="10248" max="10248" width="13.5703125" style="39" customWidth="1"/>
    <col min="10249" max="10496" width="8.7109375" style="39"/>
    <col min="10497" max="10497" width="3.42578125" style="39" customWidth="1"/>
    <col min="10498" max="10498" width="3.140625" style="39" customWidth="1"/>
    <col min="10499" max="10499" width="0.28515625" style="39" customWidth="1"/>
    <col min="10500" max="10500" width="44.7109375" style="39" customWidth="1"/>
    <col min="10501" max="10501" width="6.85546875" style="39" customWidth="1"/>
    <col min="10502" max="10502" width="16.42578125" style="39" customWidth="1"/>
    <col min="10503" max="10503" width="13.42578125" style="39" customWidth="1"/>
    <col min="10504" max="10504" width="13.5703125" style="39" customWidth="1"/>
    <col min="10505" max="10752" width="8.7109375" style="39"/>
    <col min="10753" max="10753" width="3.42578125" style="39" customWidth="1"/>
    <col min="10754" max="10754" width="3.140625" style="39" customWidth="1"/>
    <col min="10755" max="10755" width="0.28515625" style="39" customWidth="1"/>
    <col min="10756" max="10756" width="44.7109375" style="39" customWidth="1"/>
    <col min="10757" max="10757" width="6.85546875" style="39" customWidth="1"/>
    <col min="10758" max="10758" width="16.42578125" style="39" customWidth="1"/>
    <col min="10759" max="10759" width="13.42578125" style="39" customWidth="1"/>
    <col min="10760" max="10760" width="13.5703125" style="39" customWidth="1"/>
    <col min="10761" max="11008" width="8.7109375" style="39"/>
    <col min="11009" max="11009" width="3.42578125" style="39" customWidth="1"/>
    <col min="11010" max="11010" width="3.140625" style="39" customWidth="1"/>
    <col min="11011" max="11011" width="0.28515625" style="39" customWidth="1"/>
    <col min="11012" max="11012" width="44.7109375" style="39" customWidth="1"/>
    <col min="11013" max="11013" width="6.85546875" style="39" customWidth="1"/>
    <col min="11014" max="11014" width="16.42578125" style="39" customWidth="1"/>
    <col min="11015" max="11015" width="13.42578125" style="39" customWidth="1"/>
    <col min="11016" max="11016" width="13.5703125" style="39" customWidth="1"/>
    <col min="11017" max="11264" width="8.7109375" style="39"/>
    <col min="11265" max="11265" width="3.42578125" style="39" customWidth="1"/>
    <col min="11266" max="11266" width="3.140625" style="39" customWidth="1"/>
    <col min="11267" max="11267" width="0.28515625" style="39" customWidth="1"/>
    <col min="11268" max="11268" width="44.7109375" style="39" customWidth="1"/>
    <col min="11269" max="11269" width="6.85546875" style="39" customWidth="1"/>
    <col min="11270" max="11270" width="16.42578125" style="39" customWidth="1"/>
    <col min="11271" max="11271" width="13.42578125" style="39" customWidth="1"/>
    <col min="11272" max="11272" width="13.5703125" style="39" customWidth="1"/>
    <col min="11273" max="11520" width="8.7109375" style="39"/>
    <col min="11521" max="11521" width="3.42578125" style="39" customWidth="1"/>
    <col min="11522" max="11522" width="3.140625" style="39" customWidth="1"/>
    <col min="11523" max="11523" width="0.28515625" style="39" customWidth="1"/>
    <col min="11524" max="11524" width="44.7109375" style="39" customWidth="1"/>
    <col min="11525" max="11525" width="6.85546875" style="39" customWidth="1"/>
    <col min="11526" max="11526" width="16.42578125" style="39" customWidth="1"/>
    <col min="11527" max="11527" width="13.42578125" style="39" customWidth="1"/>
    <col min="11528" max="11528" width="13.5703125" style="39" customWidth="1"/>
    <col min="11529" max="11776" width="8.7109375" style="39"/>
    <col min="11777" max="11777" width="3.42578125" style="39" customWidth="1"/>
    <col min="11778" max="11778" width="3.140625" style="39" customWidth="1"/>
    <col min="11779" max="11779" width="0.28515625" style="39" customWidth="1"/>
    <col min="11780" max="11780" width="44.7109375" style="39" customWidth="1"/>
    <col min="11781" max="11781" width="6.85546875" style="39" customWidth="1"/>
    <col min="11782" max="11782" width="16.42578125" style="39" customWidth="1"/>
    <col min="11783" max="11783" width="13.42578125" style="39" customWidth="1"/>
    <col min="11784" max="11784" width="13.5703125" style="39" customWidth="1"/>
    <col min="11785" max="12032" width="8.7109375" style="39"/>
    <col min="12033" max="12033" width="3.42578125" style="39" customWidth="1"/>
    <col min="12034" max="12034" width="3.140625" style="39" customWidth="1"/>
    <col min="12035" max="12035" width="0.28515625" style="39" customWidth="1"/>
    <col min="12036" max="12036" width="44.7109375" style="39" customWidth="1"/>
    <col min="12037" max="12037" width="6.85546875" style="39" customWidth="1"/>
    <col min="12038" max="12038" width="16.42578125" style="39" customWidth="1"/>
    <col min="12039" max="12039" width="13.42578125" style="39" customWidth="1"/>
    <col min="12040" max="12040" width="13.5703125" style="39" customWidth="1"/>
    <col min="12041" max="12288" width="8.7109375" style="39"/>
    <col min="12289" max="12289" width="3.42578125" style="39" customWidth="1"/>
    <col min="12290" max="12290" width="3.140625" style="39" customWidth="1"/>
    <col min="12291" max="12291" width="0.28515625" style="39" customWidth="1"/>
    <col min="12292" max="12292" width="44.7109375" style="39" customWidth="1"/>
    <col min="12293" max="12293" width="6.85546875" style="39" customWidth="1"/>
    <col min="12294" max="12294" width="16.42578125" style="39" customWidth="1"/>
    <col min="12295" max="12295" width="13.42578125" style="39" customWidth="1"/>
    <col min="12296" max="12296" width="13.5703125" style="39" customWidth="1"/>
    <col min="12297" max="12544" width="8.7109375" style="39"/>
    <col min="12545" max="12545" width="3.42578125" style="39" customWidth="1"/>
    <col min="12546" max="12546" width="3.140625" style="39" customWidth="1"/>
    <col min="12547" max="12547" width="0.28515625" style="39" customWidth="1"/>
    <col min="12548" max="12548" width="44.7109375" style="39" customWidth="1"/>
    <col min="12549" max="12549" width="6.85546875" style="39" customWidth="1"/>
    <col min="12550" max="12550" width="16.42578125" style="39" customWidth="1"/>
    <col min="12551" max="12551" width="13.42578125" style="39" customWidth="1"/>
    <col min="12552" max="12552" width="13.5703125" style="39" customWidth="1"/>
    <col min="12553" max="12800" width="8.7109375" style="39"/>
    <col min="12801" max="12801" width="3.42578125" style="39" customWidth="1"/>
    <col min="12802" max="12802" width="3.140625" style="39" customWidth="1"/>
    <col min="12803" max="12803" width="0.28515625" style="39" customWidth="1"/>
    <col min="12804" max="12804" width="44.7109375" style="39" customWidth="1"/>
    <col min="12805" max="12805" width="6.85546875" style="39" customWidth="1"/>
    <col min="12806" max="12806" width="16.42578125" style="39" customWidth="1"/>
    <col min="12807" max="12807" width="13.42578125" style="39" customWidth="1"/>
    <col min="12808" max="12808" width="13.5703125" style="39" customWidth="1"/>
    <col min="12809" max="13056" width="8.7109375" style="39"/>
    <col min="13057" max="13057" width="3.42578125" style="39" customWidth="1"/>
    <col min="13058" max="13058" width="3.140625" style="39" customWidth="1"/>
    <col min="13059" max="13059" width="0.28515625" style="39" customWidth="1"/>
    <col min="13060" max="13060" width="44.7109375" style="39" customWidth="1"/>
    <col min="13061" max="13061" width="6.85546875" style="39" customWidth="1"/>
    <col min="13062" max="13062" width="16.42578125" style="39" customWidth="1"/>
    <col min="13063" max="13063" width="13.42578125" style="39" customWidth="1"/>
    <col min="13064" max="13064" width="13.5703125" style="39" customWidth="1"/>
    <col min="13065" max="13312" width="8.7109375" style="39"/>
    <col min="13313" max="13313" width="3.42578125" style="39" customWidth="1"/>
    <col min="13314" max="13314" width="3.140625" style="39" customWidth="1"/>
    <col min="13315" max="13315" width="0.28515625" style="39" customWidth="1"/>
    <col min="13316" max="13316" width="44.7109375" style="39" customWidth="1"/>
    <col min="13317" max="13317" width="6.85546875" style="39" customWidth="1"/>
    <col min="13318" max="13318" width="16.42578125" style="39" customWidth="1"/>
    <col min="13319" max="13319" width="13.42578125" style="39" customWidth="1"/>
    <col min="13320" max="13320" width="13.5703125" style="39" customWidth="1"/>
    <col min="13321" max="13568" width="8.7109375" style="39"/>
    <col min="13569" max="13569" width="3.42578125" style="39" customWidth="1"/>
    <col min="13570" max="13570" width="3.140625" style="39" customWidth="1"/>
    <col min="13571" max="13571" width="0.28515625" style="39" customWidth="1"/>
    <col min="13572" max="13572" width="44.7109375" style="39" customWidth="1"/>
    <col min="13573" max="13573" width="6.85546875" style="39" customWidth="1"/>
    <col min="13574" max="13574" width="16.42578125" style="39" customWidth="1"/>
    <col min="13575" max="13575" width="13.42578125" style="39" customWidth="1"/>
    <col min="13576" max="13576" width="13.5703125" style="39" customWidth="1"/>
    <col min="13577" max="13824" width="8.7109375" style="39"/>
    <col min="13825" max="13825" width="3.42578125" style="39" customWidth="1"/>
    <col min="13826" max="13826" width="3.140625" style="39" customWidth="1"/>
    <col min="13827" max="13827" width="0.28515625" style="39" customWidth="1"/>
    <col min="13828" max="13828" width="44.7109375" style="39" customWidth="1"/>
    <col min="13829" max="13829" width="6.85546875" style="39" customWidth="1"/>
    <col min="13830" max="13830" width="16.42578125" style="39" customWidth="1"/>
    <col min="13831" max="13831" width="13.42578125" style="39" customWidth="1"/>
    <col min="13832" max="13832" width="13.5703125" style="39" customWidth="1"/>
    <col min="13833" max="14080" width="8.7109375" style="39"/>
    <col min="14081" max="14081" width="3.42578125" style="39" customWidth="1"/>
    <col min="14082" max="14082" width="3.140625" style="39" customWidth="1"/>
    <col min="14083" max="14083" width="0.28515625" style="39" customWidth="1"/>
    <col min="14084" max="14084" width="44.7109375" style="39" customWidth="1"/>
    <col min="14085" max="14085" width="6.85546875" style="39" customWidth="1"/>
    <col min="14086" max="14086" width="16.42578125" style="39" customWidth="1"/>
    <col min="14087" max="14087" width="13.42578125" style="39" customWidth="1"/>
    <col min="14088" max="14088" width="13.5703125" style="39" customWidth="1"/>
    <col min="14089" max="14336" width="8.7109375" style="39"/>
    <col min="14337" max="14337" width="3.42578125" style="39" customWidth="1"/>
    <col min="14338" max="14338" width="3.140625" style="39" customWidth="1"/>
    <col min="14339" max="14339" width="0.28515625" style="39" customWidth="1"/>
    <col min="14340" max="14340" width="44.7109375" style="39" customWidth="1"/>
    <col min="14341" max="14341" width="6.85546875" style="39" customWidth="1"/>
    <col min="14342" max="14342" width="16.42578125" style="39" customWidth="1"/>
    <col min="14343" max="14343" width="13.42578125" style="39" customWidth="1"/>
    <col min="14344" max="14344" width="13.5703125" style="39" customWidth="1"/>
    <col min="14345" max="14592" width="8.7109375" style="39"/>
    <col min="14593" max="14593" width="3.42578125" style="39" customWidth="1"/>
    <col min="14594" max="14594" width="3.140625" style="39" customWidth="1"/>
    <col min="14595" max="14595" width="0.28515625" style="39" customWidth="1"/>
    <col min="14596" max="14596" width="44.7109375" style="39" customWidth="1"/>
    <col min="14597" max="14597" width="6.85546875" style="39" customWidth="1"/>
    <col min="14598" max="14598" width="16.42578125" style="39" customWidth="1"/>
    <col min="14599" max="14599" width="13.42578125" style="39" customWidth="1"/>
    <col min="14600" max="14600" width="13.5703125" style="39" customWidth="1"/>
    <col min="14601" max="14848" width="8.7109375" style="39"/>
    <col min="14849" max="14849" width="3.42578125" style="39" customWidth="1"/>
    <col min="14850" max="14850" width="3.140625" style="39" customWidth="1"/>
    <col min="14851" max="14851" width="0.28515625" style="39" customWidth="1"/>
    <col min="14852" max="14852" width="44.7109375" style="39" customWidth="1"/>
    <col min="14853" max="14853" width="6.85546875" style="39" customWidth="1"/>
    <col min="14854" max="14854" width="16.42578125" style="39" customWidth="1"/>
    <col min="14855" max="14855" width="13.42578125" style="39" customWidth="1"/>
    <col min="14856" max="14856" width="13.5703125" style="39" customWidth="1"/>
    <col min="14857" max="15104" width="8.7109375" style="39"/>
    <col min="15105" max="15105" width="3.42578125" style="39" customWidth="1"/>
    <col min="15106" max="15106" width="3.140625" style="39" customWidth="1"/>
    <col min="15107" max="15107" width="0.28515625" style="39" customWidth="1"/>
    <col min="15108" max="15108" width="44.7109375" style="39" customWidth="1"/>
    <col min="15109" max="15109" width="6.85546875" style="39" customWidth="1"/>
    <col min="15110" max="15110" width="16.42578125" style="39" customWidth="1"/>
    <col min="15111" max="15111" width="13.42578125" style="39" customWidth="1"/>
    <col min="15112" max="15112" width="13.5703125" style="39" customWidth="1"/>
    <col min="15113" max="15360" width="8.7109375" style="39"/>
    <col min="15361" max="15361" width="3.42578125" style="39" customWidth="1"/>
    <col min="15362" max="15362" width="3.140625" style="39" customWidth="1"/>
    <col min="15363" max="15363" width="0.28515625" style="39" customWidth="1"/>
    <col min="15364" max="15364" width="44.7109375" style="39" customWidth="1"/>
    <col min="15365" max="15365" width="6.85546875" style="39" customWidth="1"/>
    <col min="15366" max="15366" width="16.42578125" style="39" customWidth="1"/>
    <col min="15367" max="15367" width="13.42578125" style="39" customWidth="1"/>
    <col min="15368" max="15368" width="13.5703125" style="39" customWidth="1"/>
    <col min="15369" max="15616" width="8.7109375" style="39"/>
    <col min="15617" max="15617" width="3.42578125" style="39" customWidth="1"/>
    <col min="15618" max="15618" width="3.140625" style="39" customWidth="1"/>
    <col min="15619" max="15619" width="0.28515625" style="39" customWidth="1"/>
    <col min="15620" max="15620" width="44.7109375" style="39" customWidth="1"/>
    <col min="15621" max="15621" width="6.85546875" style="39" customWidth="1"/>
    <col min="15622" max="15622" width="16.42578125" style="39" customWidth="1"/>
    <col min="15623" max="15623" width="13.42578125" style="39" customWidth="1"/>
    <col min="15624" max="15624" width="13.5703125" style="39" customWidth="1"/>
    <col min="15625" max="15872" width="8.7109375" style="39"/>
    <col min="15873" max="15873" width="3.42578125" style="39" customWidth="1"/>
    <col min="15874" max="15874" width="3.140625" style="39" customWidth="1"/>
    <col min="15875" max="15875" width="0.28515625" style="39" customWidth="1"/>
    <col min="15876" max="15876" width="44.7109375" style="39" customWidth="1"/>
    <col min="15877" max="15877" width="6.85546875" style="39" customWidth="1"/>
    <col min="15878" max="15878" width="16.42578125" style="39" customWidth="1"/>
    <col min="15879" max="15879" width="13.42578125" style="39" customWidth="1"/>
    <col min="15880" max="15880" width="13.5703125" style="39" customWidth="1"/>
    <col min="15881" max="16128" width="8.7109375" style="39"/>
    <col min="16129" max="16129" width="3.42578125" style="39" customWidth="1"/>
    <col min="16130" max="16130" width="3.140625" style="39" customWidth="1"/>
    <col min="16131" max="16131" width="0.28515625" style="39" customWidth="1"/>
    <col min="16132" max="16132" width="44.7109375" style="39" customWidth="1"/>
    <col min="16133" max="16133" width="6.85546875" style="39" customWidth="1"/>
    <col min="16134" max="16134" width="16.42578125" style="39" customWidth="1"/>
    <col min="16135" max="16135" width="13.42578125" style="39" customWidth="1"/>
    <col min="16136" max="16136" width="13.5703125" style="39" customWidth="1"/>
    <col min="16137" max="16384" width="8.7109375" style="39"/>
  </cols>
  <sheetData>
    <row r="1" spans="1:9" s="35" customFormat="1" ht="14.25" x14ac:dyDescent="0.25">
      <c r="A1" s="36"/>
      <c r="B1" s="36"/>
      <c r="C1" s="36"/>
      <c r="D1" s="36"/>
      <c r="E1" s="36"/>
      <c r="F1" s="36"/>
      <c r="G1" s="162" t="s">
        <v>288</v>
      </c>
      <c r="H1" s="162"/>
      <c r="I1" s="51"/>
    </row>
    <row r="2" spans="1:9" s="35" customFormat="1" ht="14.25" x14ac:dyDescent="0.25">
      <c r="A2" s="36"/>
      <c r="B2" s="36"/>
      <c r="C2" s="36"/>
      <c r="D2" s="36"/>
      <c r="E2" s="36"/>
      <c r="F2" s="36"/>
      <c r="G2" s="163" t="s">
        <v>289</v>
      </c>
      <c r="H2" s="163"/>
      <c r="I2" s="163"/>
    </row>
    <row r="3" spans="1:9" s="35" customFormat="1" ht="14.25" x14ac:dyDescent="0.25">
      <c r="A3" s="36"/>
      <c r="B3" s="36"/>
      <c r="C3" s="36"/>
      <c r="D3" s="36"/>
      <c r="E3" s="36"/>
      <c r="F3" s="36"/>
      <c r="G3" s="164" t="s">
        <v>148</v>
      </c>
      <c r="H3" s="164"/>
    </row>
    <row r="4" spans="1:9" s="35" customFormat="1" x14ac:dyDescent="0.25">
      <c r="A4" s="165" t="str">
        <f>'[1]Հատված 1'!$C$4</f>
        <v xml:space="preserve">        2025թ. դեկտեմբերի  -ի N    -Ն որոշման</v>
      </c>
      <c r="B4" s="165"/>
      <c r="C4" s="165"/>
      <c r="D4" s="165"/>
      <c r="E4" s="165"/>
      <c r="F4" s="165"/>
      <c r="G4" s="165"/>
      <c r="H4" s="165"/>
    </row>
    <row r="5" spans="1:9" s="35" customFormat="1" ht="14.25" x14ac:dyDescent="0.25">
      <c r="A5" s="36"/>
      <c r="B5" s="52"/>
      <c r="C5" s="52"/>
      <c r="D5" s="52"/>
      <c r="E5" s="52"/>
      <c r="F5" s="52"/>
      <c r="G5" s="52"/>
      <c r="H5" s="53"/>
    </row>
    <row r="6" spans="1:9" s="35" customFormat="1" x14ac:dyDescent="0.25">
      <c r="A6" s="164" t="s">
        <v>290</v>
      </c>
      <c r="B6" s="164"/>
      <c r="C6" s="164"/>
      <c r="D6" s="164"/>
      <c r="E6" s="164"/>
      <c r="F6" s="164"/>
      <c r="G6" s="164"/>
      <c r="H6" s="164"/>
    </row>
    <row r="7" spans="1:9" s="35" customFormat="1" ht="14.25" x14ac:dyDescent="0.25">
      <c r="A7" s="36"/>
      <c r="B7" s="54" t="s">
        <v>291</v>
      </c>
      <c r="C7" s="54"/>
      <c r="D7" s="54"/>
      <c r="E7" s="166" t="s">
        <v>292</v>
      </c>
      <c r="F7" s="166"/>
      <c r="G7" s="166"/>
      <c r="H7" s="166"/>
    </row>
    <row r="8" spans="1:9" s="55" customFormat="1" ht="14.25" x14ac:dyDescent="0.25">
      <c r="A8" s="137" t="s">
        <v>293</v>
      </c>
      <c r="B8" s="137"/>
      <c r="C8" s="137"/>
      <c r="D8" s="137"/>
      <c r="E8" s="137"/>
      <c r="F8" s="137"/>
      <c r="G8" s="137" t="s">
        <v>294</v>
      </c>
      <c r="H8" s="137"/>
    </row>
    <row r="9" spans="1:9" s="35" customFormat="1" x14ac:dyDescent="0.25"/>
    <row r="10" spans="1:9" s="35" customFormat="1" x14ac:dyDescent="0.25">
      <c r="D10" s="56"/>
      <c r="E10" s="56"/>
      <c r="G10" s="156" t="s">
        <v>6</v>
      </c>
      <c r="H10" s="156"/>
    </row>
    <row r="11" spans="1:9" x14ac:dyDescent="0.25">
      <c r="A11" s="125" t="s">
        <v>152</v>
      </c>
      <c r="B11" s="155"/>
      <c r="C11" s="128"/>
      <c r="D11" s="125" t="s">
        <v>295</v>
      </c>
      <c r="E11" s="159" t="s">
        <v>296</v>
      </c>
      <c r="F11" s="160" t="s">
        <v>297</v>
      </c>
      <c r="G11" s="161" t="s">
        <v>298</v>
      </c>
      <c r="H11" s="140"/>
    </row>
    <row r="12" spans="1:9" x14ac:dyDescent="0.25">
      <c r="A12" s="157"/>
      <c r="B12" s="158"/>
      <c r="C12" s="130"/>
      <c r="D12" s="131"/>
      <c r="E12" s="131"/>
      <c r="F12" s="132"/>
      <c r="G12" s="57" t="s">
        <v>299</v>
      </c>
      <c r="H12" s="58" t="s">
        <v>300</v>
      </c>
    </row>
    <row r="13" spans="1:9" ht="14.25" x14ac:dyDescent="0.25">
      <c r="A13" s="147" t="s">
        <v>159</v>
      </c>
      <c r="B13" s="114"/>
      <c r="C13" s="112"/>
      <c r="D13" s="59" t="s">
        <v>160</v>
      </c>
      <c r="E13" s="40" t="s">
        <v>161</v>
      </c>
      <c r="F13" s="40" t="s">
        <v>162</v>
      </c>
      <c r="G13" s="60" t="s">
        <v>163</v>
      </c>
      <c r="H13" s="59" t="s">
        <v>164</v>
      </c>
    </row>
    <row r="14" spans="1:9" ht="27" x14ac:dyDescent="0.25">
      <c r="A14" s="148">
        <v>4000</v>
      </c>
      <c r="B14" s="149"/>
      <c r="C14" s="61"/>
      <c r="D14" s="14" t="s">
        <v>301</v>
      </c>
      <c r="E14" s="62"/>
      <c r="F14" s="63">
        <f t="shared" ref="F14:G24" si="0">H14</f>
        <v>-60000</v>
      </c>
      <c r="G14" s="64"/>
      <c r="H14" s="65">
        <f>H15+H16+H20</f>
        <v>-60000</v>
      </c>
    </row>
    <row r="15" spans="1:9" ht="42.75" x14ac:dyDescent="0.25">
      <c r="A15" s="150">
        <v>4050</v>
      </c>
      <c r="B15" s="151"/>
      <c r="C15" s="66"/>
      <c r="D15" s="46" t="s">
        <v>302</v>
      </c>
      <c r="E15" s="40"/>
      <c r="F15" s="67">
        <f t="shared" si="0"/>
        <v>0</v>
      </c>
      <c r="G15" s="67">
        <f t="shared" si="0"/>
        <v>0</v>
      </c>
      <c r="H15" s="68">
        <v>0</v>
      </c>
    </row>
    <row r="16" spans="1:9" ht="28.5" x14ac:dyDescent="0.25">
      <c r="A16" s="152">
        <v>5000</v>
      </c>
      <c r="B16" s="153"/>
      <c r="C16" s="66"/>
      <c r="D16" s="46" t="s">
        <v>303</v>
      </c>
      <c r="E16" s="40"/>
      <c r="F16" s="63">
        <f t="shared" si="0"/>
        <v>-200000</v>
      </c>
      <c r="G16" s="69" t="s">
        <v>304</v>
      </c>
      <c r="H16" s="70">
        <f>H17</f>
        <v>-200000</v>
      </c>
    </row>
    <row r="17" spans="1:8" ht="27" x14ac:dyDescent="0.25">
      <c r="A17" s="154">
        <v>5110</v>
      </c>
      <c r="B17" s="155"/>
      <c r="C17" s="128"/>
      <c r="D17" s="71" t="s">
        <v>305</v>
      </c>
      <c r="E17" s="44" t="s">
        <v>304</v>
      </c>
      <c r="F17" s="47">
        <f t="shared" si="0"/>
        <v>-200000</v>
      </c>
      <c r="G17" s="72" t="s">
        <v>304</v>
      </c>
      <c r="H17" s="73">
        <f>H18+H19</f>
        <v>-200000</v>
      </c>
    </row>
    <row r="18" spans="1:8" ht="27" x14ac:dyDescent="0.25">
      <c r="A18" s="139">
        <v>5113</v>
      </c>
      <c r="B18" s="140"/>
      <c r="C18" s="140"/>
      <c r="D18" s="74" t="s">
        <v>306</v>
      </c>
      <c r="E18" s="44">
        <v>5113</v>
      </c>
      <c r="F18" s="47">
        <f t="shared" si="0"/>
        <v>-200000</v>
      </c>
      <c r="G18" s="72" t="s">
        <v>304</v>
      </c>
      <c r="H18" s="75">
        <v>-200000</v>
      </c>
    </row>
    <row r="19" spans="1:8" hidden="1" x14ac:dyDescent="0.25">
      <c r="A19" s="139" t="s">
        <v>307</v>
      </c>
      <c r="B19" s="140"/>
      <c r="C19" s="140"/>
      <c r="D19" s="74" t="s">
        <v>308</v>
      </c>
      <c r="E19" s="44" t="s">
        <v>309</v>
      </c>
      <c r="F19" s="76">
        <f t="shared" si="0"/>
        <v>0</v>
      </c>
      <c r="G19" s="77" t="s">
        <v>304</v>
      </c>
      <c r="H19" s="78">
        <v>0</v>
      </c>
    </row>
    <row r="20" spans="1:8" ht="40.5" x14ac:dyDescent="0.25">
      <c r="A20" s="141">
        <v>6000</v>
      </c>
      <c r="B20" s="141"/>
      <c r="C20" s="79"/>
      <c r="D20" s="14" t="s">
        <v>310</v>
      </c>
      <c r="E20" s="80" t="s">
        <v>304</v>
      </c>
      <c r="F20" s="76">
        <f t="shared" si="0"/>
        <v>140000</v>
      </c>
      <c r="G20" s="77" t="s">
        <v>304</v>
      </c>
      <c r="H20" s="78">
        <f>H21+H23</f>
        <v>140000</v>
      </c>
    </row>
    <row r="21" spans="1:8" ht="28.5" hidden="1" x14ac:dyDescent="0.25">
      <c r="A21" s="142">
        <v>6100</v>
      </c>
      <c r="B21" s="143"/>
      <c r="C21" s="81"/>
      <c r="D21" s="46" t="s">
        <v>311</v>
      </c>
      <c r="E21" s="80" t="s">
        <v>304</v>
      </c>
      <c r="F21" s="82">
        <f t="shared" si="0"/>
        <v>0</v>
      </c>
      <c r="G21" s="83" t="s">
        <v>304</v>
      </c>
      <c r="H21" s="82">
        <f>H22</f>
        <v>0</v>
      </c>
    </row>
    <row r="22" spans="1:8" hidden="1" x14ac:dyDescent="0.25">
      <c r="A22" s="144">
        <v>6110</v>
      </c>
      <c r="B22" s="145"/>
      <c r="C22" s="79"/>
      <c r="D22" s="14" t="s">
        <v>312</v>
      </c>
      <c r="E22" s="84">
        <v>8111</v>
      </c>
      <c r="F22" s="75">
        <f t="shared" si="0"/>
        <v>0</v>
      </c>
      <c r="G22" s="85" t="s">
        <v>304</v>
      </c>
      <c r="H22" s="86">
        <v>0</v>
      </c>
    </row>
    <row r="23" spans="1:8" ht="28.5" x14ac:dyDescent="0.25">
      <c r="A23" s="142">
        <v>6400</v>
      </c>
      <c r="B23" s="146"/>
      <c r="C23" s="81"/>
      <c r="D23" s="46" t="s">
        <v>313</v>
      </c>
      <c r="E23" s="80" t="s">
        <v>304</v>
      </c>
      <c r="F23" s="87">
        <f t="shared" si="0"/>
        <v>140000</v>
      </c>
      <c r="G23" s="88" t="s">
        <v>304</v>
      </c>
      <c r="H23" s="82">
        <f>H24</f>
        <v>140000</v>
      </c>
    </row>
    <row r="24" spans="1:8" x14ac:dyDescent="0.25">
      <c r="A24" s="144">
        <v>6410</v>
      </c>
      <c r="B24" s="145"/>
      <c r="C24" s="79"/>
      <c r="D24" s="14" t="s">
        <v>314</v>
      </c>
      <c r="E24" s="84">
        <v>8411</v>
      </c>
      <c r="F24" s="73">
        <f t="shared" si="0"/>
        <v>140000</v>
      </c>
      <c r="G24" s="89" t="s">
        <v>304</v>
      </c>
      <c r="H24" s="73">
        <v>140000</v>
      </c>
    </row>
    <row r="25" spans="1:8" x14ac:dyDescent="0.25">
      <c r="A25" s="90"/>
      <c r="B25" s="79"/>
      <c r="C25" s="79"/>
      <c r="D25" s="91"/>
      <c r="E25" s="90"/>
      <c r="F25" s="92"/>
      <c r="G25" s="93"/>
      <c r="H25" s="92"/>
    </row>
    <row r="26" spans="1:8" s="35" customFormat="1" ht="58.5" customHeight="1" x14ac:dyDescent="0.3">
      <c r="A26" s="50" t="s">
        <v>315</v>
      </c>
      <c r="B26" s="50"/>
      <c r="C26" s="36"/>
      <c r="D26" s="108" t="s">
        <v>316</v>
      </c>
      <c r="E26" s="108"/>
      <c r="F26" s="108"/>
      <c r="G26" s="108"/>
      <c r="H26" s="108"/>
    </row>
  </sheetData>
  <mergeCells count="26">
    <mergeCell ref="E7:H7"/>
    <mergeCell ref="G1:H1"/>
    <mergeCell ref="G2:I2"/>
    <mergeCell ref="G3:H3"/>
    <mergeCell ref="A4:H4"/>
    <mergeCell ref="A6:H6"/>
    <mergeCell ref="A18:C18"/>
    <mergeCell ref="A8:H8"/>
    <mergeCell ref="G10:H10"/>
    <mergeCell ref="A11:C12"/>
    <mergeCell ref="D11:D12"/>
    <mergeCell ref="E11:E12"/>
    <mergeCell ref="F11:F12"/>
    <mergeCell ref="G11:H11"/>
    <mergeCell ref="A13:C13"/>
    <mergeCell ref="A14:B14"/>
    <mergeCell ref="A15:B15"/>
    <mergeCell ref="A16:B16"/>
    <mergeCell ref="A17:C17"/>
    <mergeCell ref="D26:H26"/>
    <mergeCell ref="A19:C19"/>
    <mergeCell ref="A20:B20"/>
    <mergeCell ref="A21:B21"/>
    <mergeCell ref="A22:B22"/>
    <mergeCell ref="A23:B23"/>
    <mergeCell ref="A24:B24"/>
  </mergeCells>
  <pageMargins left="0" right="0" top="0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opLeftCell="A54" workbookViewId="0">
      <selection activeCell="G13" sqref="G13:G14"/>
    </sheetView>
  </sheetViews>
  <sheetFormatPr defaultColWidth="8.7109375" defaultRowHeight="13.5" x14ac:dyDescent="0.25"/>
  <cols>
    <col min="1" max="1" width="6.85546875" style="39" customWidth="1"/>
    <col min="2" max="2" width="2" style="39" customWidth="1"/>
    <col min="3" max="3" width="3" style="39" customWidth="1"/>
    <col min="4" max="4" width="3.42578125" style="39" customWidth="1"/>
    <col min="5" max="5" width="1.7109375" style="39" customWidth="1"/>
    <col min="6" max="6" width="5.140625" style="39" customWidth="1"/>
    <col min="7" max="7" width="26.7109375" style="39" customWidth="1"/>
    <col min="8" max="8" width="10.28515625" style="39" customWidth="1"/>
    <col min="9" max="9" width="12.42578125" style="39" customWidth="1"/>
    <col min="10" max="10" width="10.140625" style="39" customWidth="1"/>
    <col min="11" max="11" width="10.7109375" style="39" customWidth="1"/>
    <col min="12" max="12" width="0" style="39" hidden="1" customWidth="1"/>
    <col min="13" max="13" width="0.140625" style="39" hidden="1" customWidth="1"/>
    <col min="14" max="14" width="0.28515625" style="39" hidden="1" customWidth="1"/>
    <col min="15" max="15" width="8.7109375" style="39"/>
    <col min="16" max="16" width="11" style="39" bestFit="1" customWidth="1"/>
    <col min="17" max="256" width="8.7109375" style="39"/>
    <col min="257" max="257" width="6.85546875" style="39" customWidth="1"/>
    <col min="258" max="258" width="2" style="39" customWidth="1"/>
    <col min="259" max="259" width="3" style="39" customWidth="1"/>
    <col min="260" max="260" width="3.42578125" style="39" customWidth="1"/>
    <col min="261" max="261" width="1.7109375" style="39" customWidth="1"/>
    <col min="262" max="262" width="5.140625" style="39" customWidth="1"/>
    <col min="263" max="263" width="26.7109375" style="39" customWidth="1"/>
    <col min="264" max="264" width="10.28515625" style="39" customWidth="1"/>
    <col min="265" max="265" width="12.42578125" style="39" customWidth="1"/>
    <col min="266" max="266" width="10.140625" style="39" customWidth="1"/>
    <col min="267" max="267" width="10.7109375" style="39" customWidth="1"/>
    <col min="268" max="270" width="0" style="39" hidden="1" customWidth="1"/>
    <col min="271" max="271" width="8.7109375" style="39"/>
    <col min="272" max="272" width="11" style="39" bestFit="1" customWidth="1"/>
    <col min="273" max="512" width="8.7109375" style="39"/>
    <col min="513" max="513" width="6.85546875" style="39" customWidth="1"/>
    <col min="514" max="514" width="2" style="39" customWidth="1"/>
    <col min="515" max="515" width="3" style="39" customWidth="1"/>
    <col min="516" max="516" width="3.42578125" style="39" customWidth="1"/>
    <col min="517" max="517" width="1.7109375" style="39" customWidth="1"/>
    <col min="518" max="518" width="5.140625" style="39" customWidth="1"/>
    <col min="519" max="519" width="26.7109375" style="39" customWidth="1"/>
    <col min="520" max="520" width="10.28515625" style="39" customWidth="1"/>
    <col min="521" max="521" width="12.42578125" style="39" customWidth="1"/>
    <col min="522" max="522" width="10.140625" style="39" customWidth="1"/>
    <col min="523" max="523" width="10.7109375" style="39" customWidth="1"/>
    <col min="524" max="526" width="0" style="39" hidden="1" customWidth="1"/>
    <col min="527" max="527" width="8.7109375" style="39"/>
    <col min="528" max="528" width="11" style="39" bestFit="1" customWidth="1"/>
    <col min="529" max="768" width="8.7109375" style="39"/>
    <col min="769" max="769" width="6.85546875" style="39" customWidth="1"/>
    <col min="770" max="770" width="2" style="39" customWidth="1"/>
    <col min="771" max="771" width="3" style="39" customWidth="1"/>
    <col min="772" max="772" width="3.42578125" style="39" customWidth="1"/>
    <col min="773" max="773" width="1.7109375" style="39" customWidth="1"/>
    <col min="774" max="774" width="5.140625" style="39" customWidth="1"/>
    <col min="775" max="775" width="26.7109375" style="39" customWidth="1"/>
    <col min="776" max="776" width="10.28515625" style="39" customWidth="1"/>
    <col min="777" max="777" width="12.42578125" style="39" customWidth="1"/>
    <col min="778" max="778" width="10.140625" style="39" customWidth="1"/>
    <col min="779" max="779" width="10.7109375" style="39" customWidth="1"/>
    <col min="780" max="782" width="0" style="39" hidden="1" customWidth="1"/>
    <col min="783" max="783" width="8.7109375" style="39"/>
    <col min="784" max="784" width="11" style="39" bestFit="1" customWidth="1"/>
    <col min="785" max="1024" width="8.7109375" style="39"/>
    <col min="1025" max="1025" width="6.85546875" style="39" customWidth="1"/>
    <col min="1026" max="1026" width="2" style="39" customWidth="1"/>
    <col min="1027" max="1027" width="3" style="39" customWidth="1"/>
    <col min="1028" max="1028" width="3.42578125" style="39" customWidth="1"/>
    <col min="1029" max="1029" width="1.7109375" style="39" customWidth="1"/>
    <col min="1030" max="1030" width="5.140625" style="39" customWidth="1"/>
    <col min="1031" max="1031" width="26.7109375" style="39" customWidth="1"/>
    <col min="1032" max="1032" width="10.28515625" style="39" customWidth="1"/>
    <col min="1033" max="1033" width="12.42578125" style="39" customWidth="1"/>
    <col min="1034" max="1034" width="10.140625" style="39" customWidth="1"/>
    <col min="1035" max="1035" width="10.7109375" style="39" customWidth="1"/>
    <col min="1036" max="1038" width="0" style="39" hidden="1" customWidth="1"/>
    <col min="1039" max="1039" width="8.7109375" style="39"/>
    <col min="1040" max="1040" width="11" style="39" bestFit="1" customWidth="1"/>
    <col min="1041" max="1280" width="8.7109375" style="39"/>
    <col min="1281" max="1281" width="6.85546875" style="39" customWidth="1"/>
    <col min="1282" max="1282" width="2" style="39" customWidth="1"/>
    <col min="1283" max="1283" width="3" style="39" customWidth="1"/>
    <col min="1284" max="1284" width="3.42578125" style="39" customWidth="1"/>
    <col min="1285" max="1285" width="1.7109375" style="39" customWidth="1"/>
    <col min="1286" max="1286" width="5.140625" style="39" customWidth="1"/>
    <col min="1287" max="1287" width="26.7109375" style="39" customWidth="1"/>
    <col min="1288" max="1288" width="10.28515625" style="39" customWidth="1"/>
    <col min="1289" max="1289" width="12.42578125" style="39" customWidth="1"/>
    <col min="1290" max="1290" width="10.140625" style="39" customWidth="1"/>
    <col min="1291" max="1291" width="10.7109375" style="39" customWidth="1"/>
    <col min="1292" max="1294" width="0" style="39" hidden="1" customWidth="1"/>
    <col min="1295" max="1295" width="8.7109375" style="39"/>
    <col min="1296" max="1296" width="11" style="39" bestFit="1" customWidth="1"/>
    <col min="1297" max="1536" width="8.7109375" style="39"/>
    <col min="1537" max="1537" width="6.85546875" style="39" customWidth="1"/>
    <col min="1538" max="1538" width="2" style="39" customWidth="1"/>
    <col min="1539" max="1539" width="3" style="39" customWidth="1"/>
    <col min="1540" max="1540" width="3.42578125" style="39" customWidth="1"/>
    <col min="1541" max="1541" width="1.7109375" style="39" customWidth="1"/>
    <col min="1542" max="1542" width="5.140625" style="39" customWidth="1"/>
    <col min="1543" max="1543" width="26.7109375" style="39" customWidth="1"/>
    <col min="1544" max="1544" width="10.28515625" style="39" customWidth="1"/>
    <col min="1545" max="1545" width="12.42578125" style="39" customWidth="1"/>
    <col min="1546" max="1546" width="10.140625" style="39" customWidth="1"/>
    <col min="1547" max="1547" width="10.7109375" style="39" customWidth="1"/>
    <col min="1548" max="1550" width="0" style="39" hidden="1" customWidth="1"/>
    <col min="1551" max="1551" width="8.7109375" style="39"/>
    <col min="1552" max="1552" width="11" style="39" bestFit="1" customWidth="1"/>
    <col min="1553" max="1792" width="8.7109375" style="39"/>
    <col min="1793" max="1793" width="6.85546875" style="39" customWidth="1"/>
    <col min="1794" max="1794" width="2" style="39" customWidth="1"/>
    <col min="1795" max="1795" width="3" style="39" customWidth="1"/>
    <col min="1796" max="1796" width="3.42578125" style="39" customWidth="1"/>
    <col min="1797" max="1797" width="1.7109375" style="39" customWidth="1"/>
    <col min="1798" max="1798" width="5.140625" style="39" customWidth="1"/>
    <col min="1799" max="1799" width="26.7109375" style="39" customWidth="1"/>
    <col min="1800" max="1800" width="10.28515625" style="39" customWidth="1"/>
    <col min="1801" max="1801" width="12.42578125" style="39" customWidth="1"/>
    <col min="1802" max="1802" width="10.140625" style="39" customWidth="1"/>
    <col min="1803" max="1803" width="10.7109375" style="39" customWidth="1"/>
    <col min="1804" max="1806" width="0" style="39" hidden="1" customWidth="1"/>
    <col min="1807" max="1807" width="8.7109375" style="39"/>
    <col min="1808" max="1808" width="11" style="39" bestFit="1" customWidth="1"/>
    <col min="1809" max="2048" width="8.7109375" style="39"/>
    <col min="2049" max="2049" width="6.85546875" style="39" customWidth="1"/>
    <col min="2050" max="2050" width="2" style="39" customWidth="1"/>
    <col min="2051" max="2051" width="3" style="39" customWidth="1"/>
    <col min="2052" max="2052" width="3.42578125" style="39" customWidth="1"/>
    <col min="2053" max="2053" width="1.7109375" style="39" customWidth="1"/>
    <col min="2054" max="2054" width="5.140625" style="39" customWidth="1"/>
    <col min="2055" max="2055" width="26.7109375" style="39" customWidth="1"/>
    <col min="2056" max="2056" width="10.28515625" style="39" customWidth="1"/>
    <col min="2057" max="2057" width="12.42578125" style="39" customWidth="1"/>
    <col min="2058" max="2058" width="10.140625" style="39" customWidth="1"/>
    <col min="2059" max="2059" width="10.7109375" style="39" customWidth="1"/>
    <col min="2060" max="2062" width="0" style="39" hidden="1" customWidth="1"/>
    <col min="2063" max="2063" width="8.7109375" style="39"/>
    <col min="2064" max="2064" width="11" style="39" bestFit="1" customWidth="1"/>
    <col min="2065" max="2304" width="8.7109375" style="39"/>
    <col min="2305" max="2305" width="6.85546875" style="39" customWidth="1"/>
    <col min="2306" max="2306" width="2" style="39" customWidth="1"/>
    <col min="2307" max="2307" width="3" style="39" customWidth="1"/>
    <col min="2308" max="2308" width="3.42578125" style="39" customWidth="1"/>
    <col min="2309" max="2309" width="1.7109375" style="39" customWidth="1"/>
    <col min="2310" max="2310" width="5.140625" style="39" customWidth="1"/>
    <col min="2311" max="2311" width="26.7109375" style="39" customWidth="1"/>
    <col min="2312" max="2312" width="10.28515625" style="39" customWidth="1"/>
    <col min="2313" max="2313" width="12.42578125" style="39" customWidth="1"/>
    <col min="2314" max="2314" width="10.140625" style="39" customWidth="1"/>
    <col min="2315" max="2315" width="10.7109375" style="39" customWidth="1"/>
    <col min="2316" max="2318" width="0" style="39" hidden="1" customWidth="1"/>
    <col min="2319" max="2319" width="8.7109375" style="39"/>
    <col min="2320" max="2320" width="11" style="39" bestFit="1" customWidth="1"/>
    <col min="2321" max="2560" width="8.7109375" style="39"/>
    <col min="2561" max="2561" width="6.85546875" style="39" customWidth="1"/>
    <col min="2562" max="2562" width="2" style="39" customWidth="1"/>
    <col min="2563" max="2563" width="3" style="39" customWidth="1"/>
    <col min="2564" max="2564" width="3.42578125" style="39" customWidth="1"/>
    <col min="2565" max="2565" width="1.7109375" style="39" customWidth="1"/>
    <col min="2566" max="2566" width="5.140625" style="39" customWidth="1"/>
    <col min="2567" max="2567" width="26.7109375" style="39" customWidth="1"/>
    <col min="2568" max="2568" width="10.28515625" style="39" customWidth="1"/>
    <col min="2569" max="2569" width="12.42578125" style="39" customWidth="1"/>
    <col min="2570" max="2570" width="10.140625" style="39" customWidth="1"/>
    <col min="2571" max="2571" width="10.7109375" style="39" customWidth="1"/>
    <col min="2572" max="2574" width="0" style="39" hidden="1" customWidth="1"/>
    <col min="2575" max="2575" width="8.7109375" style="39"/>
    <col min="2576" max="2576" width="11" style="39" bestFit="1" customWidth="1"/>
    <col min="2577" max="2816" width="8.7109375" style="39"/>
    <col min="2817" max="2817" width="6.85546875" style="39" customWidth="1"/>
    <col min="2818" max="2818" width="2" style="39" customWidth="1"/>
    <col min="2819" max="2819" width="3" style="39" customWidth="1"/>
    <col min="2820" max="2820" width="3.42578125" style="39" customWidth="1"/>
    <col min="2821" max="2821" width="1.7109375" style="39" customWidth="1"/>
    <col min="2822" max="2822" width="5.140625" style="39" customWidth="1"/>
    <col min="2823" max="2823" width="26.7109375" style="39" customWidth="1"/>
    <col min="2824" max="2824" width="10.28515625" style="39" customWidth="1"/>
    <col min="2825" max="2825" width="12.42578125" style="39" customWidth="1"/>
    <col min="2826" max="2826" width="10.140625" style="39" customWidth="1"/>
    <col min="2827" max="2827" width="10.7109375" style="39" customWidth="1"/>
    <col min="2828" max="2830" width="0" style="39" hidden="1" customWidth="1"/>
    <col min="2831" max="2831" width="8.7109375" style="39"/>
    <col min="2832" max="2832" width="11" style="39" bestFit="1" customWidth="1"/>
    <col min="2833" max="3072" width="8.7109375" style="39"/>
    <col min="3073" max="3073" width="6.85546875" style="39" customWidth="1"/>
    <col min="3074" max="3074" width="2" style="39" customWidth="1"/>
    <col min="3075" max="3075" width="3" style="39" customWidth="1"/>
    <col min="3076" max="3076" width="3.42578125" style="39" customWidth="1"/>
    <col min="3077" max="3077" width="1.7109375" style="39" customWidth="1"/>
    <col min="3078" max="3078" width="5.140625" style="39" customWidth="1"/>
    <col min="3079" max="3079" width="26.7109375" style="39" customWidth="1"/>
    <col min="3080" max="3080" width="10.28515625" style="39" customWidth="1"/>
    <col min="3081" max="3081" width="12.42578125" style="39" customWidth="1"/>
    <col min="3082" max="3082" width="10.140625" style="39" customWidth="1"/>
    <col min="3083" max="3083" width="10.7109375" style="39" customWidth="1"/>
    <col min="3084" max="3086" width="0" style="39" hidden="1" customWidth="1"/>
    <col min="3087" max="3087" width="8.7109375" style="39"/>
    <col min="3088" max="3088" width="11" style="39" bestFit="1" customWidth="1"/>
    <col min="3089" max="3328" width="8.7109375" style="39"/>
    <col min="3329" max="3329" width="6.85546875" style="39" customWidth="1"/>
    <col min="3330" max="3330" width="2" style="39" customWidth="1"/>
    <col min="3331" max="3331" width="3" style="39" customWidth="1"/>
    <col min="3332" max="3332" width="3.42578125" style="39" customWidth="1"/>
    <col min="3333" max="3333" width="1.7109375" style="39" customWidth="1"/>
    <col min="3334" max="3334" width="5.140625" style="39" customWidth="1"/>
    <col min="3335" max="3335" width="26.7109375" style="39" customWidth="1"/>
    <col min="3336" max="3336" width="10.28515625" style="39" customWidth="1"/>
    <col min="3337" max="3337" width="12.42578125" style="39" customWidth="1"/>
    <col min="3338" max="3338" width="10.140625" style="39" customWidth="1"/>
    <col min="3339" max="3339" width="10.7109375" style="39" customWidth="1"/>
    <col min="3340" max="3342" width="0" style="39" hidden="1" customWidth="1"/>
    <col min="3343" max="3343" width="8.7109375" style="39"/>
    <col min="3344" max="3344" width="11" style="39" bestFit="1" customWidth="1"/>
    <col min="3345" max="3584" width="8.7109375" style="39"/>
    <col min="3585" max="3585" width="6.85546875" style="39" customWidth="1"/>
    <col min="3586" max="3586" width="2" style="39" customWidth="1"/>
    <col min="3587" max="3587" width="3" style="39" customWidth="1"/>
    <col min="3588" max="3588" width="3.42578125" style="39" customWidth="1"/>
    <col min="3589" max="3589" width="1.7109375" style="39" customWidth="1"/>
    <col min="3590" max="3590" width="5.140625" style="39" customWidth="1"/>
    <col min="3591" max="3591" width="26.7109375" style="39" customWidth="1"/>
    <col min="3592" max="3592" width="10.28515625" style="39" customWidth="1"/>
    <col min="3593" max="3593" width="12.42578125" style="39" customWidth="1"/>
    <col min="3594" max="3594" width="10.140625" style="39" customWidth="1"/>
    <col min="3595" max="3595" width="10.7109375" style="39" customWidth="1"/>
    <col min="3596" max="3598" width="0" style="39" hidden="1" customWidth="1"/>
    <col min="3599" max="3599" width="8.7109375" style="39"/>
    <col min="3600" max="3600" width="11" style="39" bestFit="1" customWidth="1"/>
    <col min="3601" max="3840" width="8.7109375" style="39"/>
    <col min="3841" max="3841" width="6.85546875" style="39" customWidth="1"/>
    <col min="3842" max="3842" width="2" style="39" customWidth="1"/>
    <col min="3843" max="3843" width="3" style="39" customWidth="1"/>
    <col min="3844" max="3844" width="3.42578125" style="39" customWidth="1"/>
    <col min="3845" max="3845" width="1.7109375" style="39" customWidth="1"/>
    <col min="3846" max="3846" width="5.140625" style="39" customWidth="1"/>
    <col min="3847" max="3847" width="26.7109375" style="39" customWidth="1"/>
    <col min="3848" max="3848" width="10.28515625" style="39" customWidth="1"/>
    <col min="3849" max="3849" width="12.42578125" style="39" customWidth="1"/>
    <col min="3850" max="3850" width="10.140625" style="39" customWidth="1"/>
    <col min="3851" max="3851" width="10.7109375" style="39" customWidth="1"/>
    <col min="3852" max="3854" width="0" style="39" hidden="1" customWidth="1"/>
    <col min="3855" max="3855" width="8.7109375" style="39"/>
    <col min="3856" max="3856" width="11" style="39" bestFit="1" customWidth="1"/>
    <col min="3857" max="4096" width="8.7109375" style="39"/>
    <col min="4097" max="4097" width="6.85546875" style="39" customWidth="1"/>
    <col min="4098" max="4098" width="2" style="39" customWidth="1"/>
    <col min="4099" max="4099" width="3" style="39" customWidth="1"/>
    <col min="4100" max="4100" width="3.42578125" style="39" customWidth="1"/>
    <col min="4101" max="4101" width="1.7109375" style="39" customWidth="1"/>
    <col min="4102" max="4102" width="5.140625" style="39" customWidth="1"/>
    <col min="4103" max="4103" width="26.7109375" style="39" customWidth="1"/>
    <col min="4104" max="4104" width="10.28515625" style="39" customWidth="1"/>
    <col min="4105" max="4105" width="12.42578125" style="39" customWidth="1"/>
    <col min="4106" max="4106" width="10.140625" style="39" customWidth="1"/>
    <col min="4107" max="4107" width="10.7109375" style="39" customWidth="1"/>
    <col min="4108" max="4110" width="0" style="39" hidden="1" customWidth="1"/>
    <col min="4111" max="4111" width="8.7109375" style="39"/>
    <col min="4112" max="4112" width="11" style="39" bestFit="1" customWidth="1"/>
    <col min="4113" max="4352" width="8.7109375" style="39"/>
    <col min="4353" max="4353" width="6.85546875" style="39" customWidth="1"/>
    <col min="4354" max="4354" width="2" style="39" customWidth="1"/>
    <col min="4355" max="4355" width="3" style="39" customWidth="1"/>
    <col min="4356" max="4356" width="3.42578125" style="39" customWidth="1"/>
    <col min="4357" max="4357" width="1.7109375" style="39" customWidth="1"/>
    <col min="4358" max="4358" width="5.140625" style="39" customWidth="1"/>
    <col min="4359" max="4359" width="26.7109375" style="39" customWidth="1"/>
    <col min="4360" max="4360" width="10.28515625" style="39" customWidth="1"/>
    <col min="4361" max="4361" width="12.42578125" style="39" customWidth="1"/>
    <col min="4362" max="4362" width="10.140625" style="39" customWidth="1"/>
    <col min="4363" max="4363" width="10.7109375" style="39" customWidth="1"/>
    <col min="4364" max="4366" width="0" style="39" hidden="1" customWidth="1"/>
    <col min="4367" max="4367" width="8.7109375" style="39"/>
    <col min="4368" max="4368" width="11" style="39" bestFit="1" customWidth="1"/>
    <col min="4369" max="4608" width="8.7109375" style="39"/>
    <col min="4609" max="4609" width="6.85546875" style="39" customWidth="1"/>
    <col min="4610" max="4610" width="2" style="39" customWidth="1"/>
    <col min="4611" max="4611" width="3" style="39" customWidth="1"/>
    <col min="4612" max="4612" width="3.42578125" style="39" customWidth="1"/>
    <col min="4613" max="4613" width="1.7109375" style="39" customWidth="1"/>
    <col min="4614" max="4614" width="5.140625" style="39" customWidth="1"/>
    <col min="4615" max="4615" width="26.7109375" style="39" customWidth="1"/>
    <col min="4616" max="4616" width="10.28515625" style="39" customWidth="1"/>
    <col min="4617" max="4617" width="12.42578125" style="39" customWidth="1"/>
    <col min="4618" max="4618" width="10.140625" style="39" customWidth="1"/>
    <col min="4619" max="4619" width="10.7109375" style="39" customWidth="1"/>
    <col min="4620" max="4622" width="0" style="39" hidden="1" customWidth="1"/>
    <col min="4623" max="4623" width="8.7109375" style="39"/>
    <col min="4624" max="4624" width="11" style="39" bestFit="1" customWidth="1"/>
    <col min="4625" max="4864" width="8.7109375" style="39"/>
    <col min="4865" max="4865" width="6.85546875" style="39" customWidth="1"/>
    <col min="4866" max="4866" width="2" style="39" customWidth="1"/>
    <col min="4867" max="4867" width="3" style="39" customWidth="1"/>
    <col min="4868" max="4868" width="3.42578125" style="39" customWidth="1"/>
    <col min="4869" max="4869" width="1.7109375" style="39" customWidth="1"/>
    <col min="4870" max="4870" width="5.140625" style="39" customWidth="1"/>
    <col min="4871" max="4871" width="26.7109375" style="39" customWidth="1"/>
    <col min="4872" max="4872" width="10.28515625" style="39" customWidth="1"/>
    <col min="4873" max="4873" width="12.42578125" style="39" customWidth="1"/>
    <col min="4874" max="4874" width="10.140625" style="39" customWidth="1"/>
    <col min="4875" max="4875" width="10.7109375" style="39" customWidth="1"/>
    <col min="4876" max="4878" width="0" style="39" hidden="1" customWidth="1"/>
    <col min="4879" max="4879" width="8.7109375" style="39"/>
    <col min="4880" max="4880" width="11" style="39" bestFit="1" customWidth="1"/>
    <col min="4881" max="5120" width="8.7109375" style="39"/>
    <col min="5121" max="5121" width="6.85546875" style="39" customWidth="1"/>
    <col min="5122" max="5122" width="2" style="39" customWidth="1"/>
    <col min="5123" max="5123" width="3" style="39" customWidth="1"/>
    <col min="5124" max="5124" width="3.42578125" style="39" customWidth="1"/>
    <col min="5125" max="5125" width="1.7109375" style="39" customWidth="1"/>
    <col min="5126" max="5126" width="5.140625" style="39" customWidth="1"/>
    <col min="5127" max="5127" width="26.7109375" style="39" customWidth="1"/>
    <col min="5128" max="5128" width="10.28515625" style="39" customWidth="1"/>
    <col min="5129" max="5129" width="12.42578125" style="39" customWidth="1"/>
    <col min="5130" max="5130" width="10.140625" style="39" customWidth="1"/>
    <col min="5131" max="5131" width="10.7109375" style="39" customWidth="1"/>
    <col min="5132" max="5134" width="0" style="39" hidden="1" customWidth="1"/>
    <col min="5135" max="5135" width="8.7109375" style="39"/>
    <col min="5136" max="5136" width="11" style="39" bestFit="1" customWidth="1"/>
    <col min="5137" max="5376" width="8.7109375" style="39"/>
    <col min="5377" max="5377" width="6.85546875" style="39" customWidth="1"/>
    <col min="5378" max="5378" width="2" style="39" customWidth="1"/>
    <col min="5379" max="5379" width="3" style="39" customWidth="1"/>
    <col min="5380" max="5380" width="3.42578125" style="39" customWidth="1"/>
    <col min="5381" max="5381" width="1.7109375" style="39" customWidth="1"/>
    <col min="5382" max="5382" width="5.140625" style="39" customWidth="1"/>
    <col min="5383" max="5383" width="26.7109375" style="39" customWidth="1"/>
    <col min="5384" max="5384" width="10.28515625" style="39" customWidth="1"/>
    <col min="5385" max="5385" width="12.42578125" style="39" customWidth="1"/>
    <col min="5386" max="5386" width="10.140625" style="39" customWidth="1"/>
    <col min="5387" max="5387" width="10.7109375" style="39" customWidth="1"/>
    <col min="5388" max="5390" width="0" style="39" hidden="1" customWidth="1"/>
    <col min="5391" max="5391" width="8.7109375" style="39"/>
    <col min="5392" max="5392" width="11" style="39" bestFit="1" customWidth="1"/>
    <col min="5393" max="5632" width="8.7109375" style="39"/>
    <col min="5633" max="5633" width="6.85546875" style="39" customWidth="1"/>
    <col min="5634" max="5634" width="2" style="39" customWidth="1"/>
    <col min="5635" max="5635" width="3" style="39" customWidth="1"/>
    <col min="5636" max="5636" width="3.42578125" style="39" customWidth="1"/>
    <col min="5637" max="5637" width="1.7109375" style="39" customWidth="1"/>
    <col min="5638" max="5638" width="5.140625" style="39" customWidth="1"/>
    <col min="5639" max="5639" width="26.7109375" style="39" customWidth="1"/>
    <col min="5640" max="5640" width="10.28515625" style="39" customWidth="1"/>
    <col min="5641" max="5641" width="12.42578125" style="39" customWidth="1"/>
    <col min="5642" max="5642" width="10.140625" style="39" customWidth="1"/>
    <col min="5643" max="5643" width="10.7109375" style="39" customWidth="1"/>
    <col min="5644" max="5646" width="0" style="39" hidden="1" customWidth="1"/>
    <col min="5647" max="5647" width="8.7109375" style="39"/>
    <col min="5648" max="5648" width="11" style="39" bestFit="1" customWidth="1"/>
    <col min="5649" max="5888" width="8.7109375" style="39"/>
    <col min="5889" max="5889" width="6.85546875" style="39" customWidth="1"/>
    <col min="5890" max="5890" width="2" style="39" customWidth="1"/>
    <col min="5891" max="5891" width="3" style="39" customWidth="1"/>
    <col min="5892" max="5892" width="3.42578125" style="39" customWidth="1"/>
    <col min="5893" max="5893" width="1.7109375" style="39" customWidth="1"/>
    <col min="5894" max="5894" width="5.140625" style="39" customWidth="1"/>
    <col min="5895" max="5895" width="26.7109375" style="39" customWidth="1"/>
    <col min="5896" max="5896" width="10.28515625" style="39" customWidth="1"/>
    <col min="5897" max="5897" width="12.42578125" style="39" customWidth="1"/>
    <col min="5898" max="5898" width="10.140625" style="39" customWidth="1"/>
    <col min="5899" max="5899" width="10.7109375" style="39" customWidth="1"/>
    <col min="5900" max="5902" width="0" style="39" hidden="1" customWidth="1"/>
    <col min="5903" max="5903" width="8.7109375" style="39"/>
    <col min="5904" max="5904" width="11" style="39" bestFit="1" customWidth="1"/>
    <col min="5905" max="6144" width="8.7109375" style="39"/>
    <col min="6145" max="6145" width="6.85546875" style="39" customWidth="1"/>
    <col min="6146" max="6146" width="2" style="39" customWidth="1"/>
    <col min="6147" max="6147" width="3" style="39" customWidth="1"/>
    <col min="6148" max="6148" width="3.42578125" style="39" customWidth="1"/>
    <col min="6149" max="6149" width="1.7109375" style="39" customWidth="1"/>
    <col min="6150" max="6150" width="5.140625" style="39" customWidth="1"/>
    <col min="6151" max="6151" width="26.7109375" style="39" customWidth="1"/>
    <col min="6152" max="6152" width="10.28515625" style="39" customWidth="1"/>
    <col min="6153" max="6153" width="12.42578125" style="39" customWidth="1"/>
    <col min="6154" max="6154" width="10.140625" style="39" customWidth="1"/>
    <col min="6155" max="6155" width="10.7109375" style="39" customWidth="1"/>
    <col min="6156" max="6158" width="0" style="39" hidden="1" customWidth="1"/>
    <col min="6159" max="6159" width="8.7109375" style="39"/>
    <col min="6160" max="6160" width="11" style="39" bestFit="1" customWidth="1"/>
    <col min="6161" max="6400" width="8.7109375" style="39"/>
    <col min="6401" max="6401" width="6.85546875" style="39" customWidth="1"/>
    <col min="6402" max="6402" width="2" style="39" customWidth="1"/>
    <col min="6403" max="6403" width="3" style="39" customWidth="1"/>
    <col min="6404" max="6404" width="3.42578125" style="39" customWidth="1"/>
    <col min="6405" max="6405" width="1.7109375" style="39" customWidth="1"/>
    <col min="6406" max="6406" width="5.140625" style="39" customWidth="1"/>
    <col min="6407" max="6407" width="26.7109375" style="39" customWidth="1"/>
    <col min="6408" max="6408" width="10.28515625" style="39" customWidth="1"/>
    <col min="6409" max="6409" width="12.42578125" style="39" customWidth="1"/>
    <col min="6410" max="6410" width="10.140625" style="39" customWidth="1"/>
    <col min="6411" max="6411" width="10.7109375" style="39" customWidth="1"/>
    <col min="6412" max="6414" width="0" style="39" hidden="1" customWidth="1"/>
    <col min="6415" max="6415" width="8.7109375" style="39"/>
    <col min="6416" max="6416" width="11" style="39" bestFit="1" customWidth="1"/>
    <col min="6417" max="6656" width="8.7109375" style="39"/>
    <col min="6657" max="6657" width="6.85546875" style="39" customWidth="1"/>
    <col min="6658" max="6658" width="2" style="39" customWidth="1"/>
    <col min="6659" max="6659" width="3" style="39" customWidth="1"/>
    <col min="6660" max="6660" width="3.42578125" style="39" customWidth="1"/>
    <col min="6661" max="6661" width="1.7109375" style="39" customWidth="1"/>
    <col min="6662" max="6662" width="5.140625" style="39" customWidth="1"/>
    <col min="6663" max="6663" width="26.7109375" style="39" customWidth="1"/>
    <col min="6664" max="6664" width="10.28515625" style="39" customWidth="1"/>
    <col min="6665" max="6665" width="12.42578125" style="39" customWidth="1"/>
    <col min="6666" max="6666" width="10.140625" style="39" customWidth="1"/>
    <col min="6667" max="6667" width="10.7109375" style="39" customWidth="1"/>
    <col min="6668" max="6670" width="0" style="39" hidden="1" customWidth="1"/>
    <col min="6671" max="6671" width="8.7109375" style="39"/>
    <col min="6672" max="6672" width="11" style="39" bestFit="1" customWidth="1"/>
    <col min="6673" max="6912" width="8.7109375" style="39"/>
    <col min="6913" max="6913" width="6.85546875" style="39" customWidth="1"/>
    <col min="6914" max="6914" width="2" style="39" customWidth="1"/>
    <col min="6915" max="6915" width="3" style="39" customWidth="1"/>
    <col min="6916" max="6916" width="3.42578125" style="39" customWidth="1"/>
    <col min="6917" max="6917" width="1.7109375" style="39" customWidth="1"/>
    <col min="6918" max="6918" width="5.140625" style="39" customWidth="1"/>
    <col min="6919" max="6919" width="26.7109375" style="39" customWidth="1"/>
    <col min="6920" max="6920" width="10.28515625" style="39" customWidth="1"/>
    <col min="6921" max="6921" width="12.42578125" style="39" customWidth="1"/>
    <col min="6922" max="6922" width="10.140625" style="39" customWidth="1"/>
    <col min="6923" max="6923" width="10.7109375" style="39" customWidth="1"/>
    <col min="6924" max="6926" width="0" style="39" hidden="1" customWidth="1"/>
    <col min="6927" max="6927" width="8.7109375" style="39"/>
    <col min="6928" max="6928" width="11" style="39" bestFit="1" customWidth="1"/>
    <col min="6929" max="7168" width="8.7109375" style="39"/>
    <col min="7169" max="7169" width="6.85546875" style="39" customWidth="1"/>
    <col min="7170" max="7170" width="2" style="39" customWidth="1"/>
    <col min="7171" max="7171" width="3" style="39" customWidth="1"/>
    <col min="7172" max="7172" width="3.42578125" style="39" customWidth="1"/>
    <col min="7173" max="7173" width="1.7109375" style="39" customWidth="1"/>
    <col min="7174" max="7174" width="5.140625" style="39" customWidth="1"/>
    <col min="7175" max="7175" width="26.7109375" style="39" customWidth="1"/>
    <col min="7176" max="7176" width="10.28515625" style="39" customWidth="1"/>
    <col min="7177" max="7177" width="12.42578125" style="39" customWidth="1"/>
    <col min="7178" max="7178" width="10.140625" style="39" customWidth="1"/>
    <col min="7179" max="7179" width="10.7109375" style="39" customWidth="1"/>
    <col min="7180" max="7182" width="0" style="39" hidden="1" customWidth="1"/>
    <col min="7183" max="7183" width="8.7109375" style="39"/>
    <col min="7184" max="7184" width="11" style="39" bestFit="1" customWidth="1"/>
    <col min="7185" max="7424" width="8.7109375" style="39"/>
    <col min="7425" max="7425" width="6.85546875" style="39" customWidth="1"/>
    <col min="7426" max="7426" width="2" style="39" customWidth="1"/>
    <col min="7427" max="7427" width="3" style="39" customWidth="1"/>
    <col min="7428" max="7428" width="3.42578125" style="39" customWidth="1"/>
    <col min="7429" max="7429" width="1.7109375" style="39" customWidth="1"/>
    <col min="7430" max="7430" width="5.140625" style="39" customWidth="1"/>
    <col min="7431" max="7431" width="26.7109375" style="39" customWidth="1"/>
    <col min="7432" max="7432" width="10.28515625" style="39" customWidth="1"/>
    <col min="7433" max="7433" width="12.42578125" style="39" customWidth="1"/>
    <col min="7434" max="7434" width="10.140625" style="39" customWidth="1"/>
    <col min="7435" max="7435" width="10.7109375" style="39" customWidth="1"/>
    <col min="7436" max="7438" width="0" style="39" hidden="1" customWidth="1"/>
    <col min="7439" max="7439" width="8.7109375" style="39"/>
    <col min="7440" max="7440" width="11" style="39" bestFit="1" customWidth="1"/>
    <col min="7441" max="7680" width="8.7109375" style="39"/>
    <col min="7681" max="7681" width="6.85546875" style="39" customWidth="1"/>
    <col min="7682" max="7682" width="2" style="39" customWidth="1"/>
    <col min="7683" max="7683" width="3" style="39" customWidth="1"/>
    <col min="7684" max="7684" width="3.42578125" style="39" customWidth="1"/>
    <col min="7685" max="7685" width="1.7109375" style="39" customWidth="1"/>
    <col min="7686" max="7686" width="5.140625" style="39" customWidth="1"/>
    <col min="7687" max="7687" width="26.7109375" style="39" customWidth="1"/>
    <col min="7688" max="7688" width="10.28515625" style="39" customWidth="1"/>
    <col min="7689" max="7689" width="12.42578125" style="39" customWidth="1"/>
    <col min="7690" max="7690" width="10.140625" style="39" customWidth="1"/>
    <col min="7691" max="7691" width="10.7109375" style="39" customWidth="1"/>
    <col min="7692" max="7694" width="0" style="39" hidden="1" customWidth="1"/>
    <col min="7695" max="7695" width="8.7109375" style="39"/>
    <col min="7696" max="7696" width="11" style="39" bestFit="1" customWidth="1"/>
    <col min="7697" max="7936" width="8.7109375" style="39"/>
    <col min="7937" max="7937" width="6.85546875" style="39" customWidth="1"/>
    <col min="7938" max="7938" width="2" style="39" customWidth="1"/>
    <col min="7939" max="7939" width="3" style="39" customWidth="1"/>
    <col min="7940" max="7940" width="3.42578125" style="39" customWidth="1"/>
    <col min="7941" max="7941" width="1.7109375" style="39" customWidth="1"/>
    <col min="7942" max="7942" width="5.140625" style="39" customWidth="1"/>
    <col min="7943" max="7943" width="26.7109375" style="39" customWidth="1"/>
    <col min="7944" max="7944" width="10.28515625" style="39" customWidth="1"/>
    <col min="7945" max="7945" width="12.42578125" style="39" customWidth="1"/>
    <col min="7946" max="7946" width="10.140625" style="39" customWidth="1"/>
    <col min="7947" max="7947" width="10.7109375" style="39" customWidth="1"/>
    <col min="7948" max="7950" width="0" style="39" hidden="1" customWidth="1"/>
    <col min="7951" max="7951" width="8.7109375" style="39"/>
    <col min="7952" max="7952" width="11" style="39" bestFit="1" customWidth="1"/>
    <col min="7953" max="8192" width="8.7109375" style="39"/>
    <col min="8193" max="8193" width="6.85546875" style="39" customWidth="1"/>
    <col min="8194" max="8194" width="2" style="39" customWidth="1"/>
    <col min="8195" max="8195" width="3" style="39" customWidth="1"/>
    <col min="8196" max="8196" width="3.42578125" style="39" customWidth="1"/>
    <col min="8197" max="8197" width="1.7109375" style="39" customWidth="1"/>
    <col min="8198" max="8198" width="5.140625" style="39" customWidth="1"/>
    <col min="8199" max="8199" width="26.7109375" style="39" customWidth="1"/>
    <col min="8200" max="8200" width="10.28515625" style="39" customWidth="1"/>
    <col min="8201" max="8201" width="12.42578125" style="39" customWidth="1"/>
    <col min="8202" max="8202" width="10.140625" style="39" customWidth="1"/>
    <col min="8203" max="8203" width="10.7109375" style="39" customWidth="1"/>
    <col min="8204" max="8206" width="0" style="39" hidden="1" customWidth="1"/>
    <col min="8207" max="8207" width="8.7109375" style="39"/>
    <col min="8208" max="8208" width="11" style="39" bestFit="1" customWidth="1"/>
    <col min="8209" max="8448" width="8.7109375" style="39"/>
    <col min="8449" max="8449" width="6.85546875" style="39" customWidth="1"/>
    <col min="8450" max="8450" width="2" style="39" customWidth="1"/>
    <col min="8451" max="8451" width="3" style="39" customWidth="1"/>
    <col min="8452" max="8452" width="3.42578125" style="39" customWidth="1"/>
    <col min="8453" max="8453" width="1.7109375" style="39" customWidth="1"/>
    <col min="8454" max="8454" width="5.140625" style="39" customWidth="1"/>
    <col min="8455" max="8455" width="26.7109375" style="39" customWidth="1"/>
    <col min="8456" max="8456" width="10.28515625" style="39" customWidth="1"/>
    <col min="8457" max="8457" width="12.42578125" style="39" customWidth="1"/>
    <col min="8458" max="8458" width="10.140625" style="39" customWidth="1"/>
    <col min="8459" max="8459" width="10.7109375" style="39" customWidth="1"/>
    <col min="8460" max="8462" width="0" style="39" hidden="1" customWidth="1"/>
    <col min="8463" max="8463" width="8.7109375" style="39"/>
    <col min="8464" max="8464" width="11" style="39" bestFit="1" customWidth="1"/>
    <col min="8465" max="8704" width="8.7109375" style="39"/>
    <col min="8705" max="8705" width="6.85546875" style="39" customWidth="1"/>
    <col min="8706" max="8706" width="2" style="39" customWidth="1"/>
    <col min="8707" max="8707" width="3" style="39" customWidth="1"/>
    <col min="8708" max="8708" width="3.42578125" style="39" customWidth="1"/>
    <col min="8709" max="8709" width="1.7109375" style="39" customWidth="1"/>
    <col min="8710" max="8710" width="5.140625" style="39" customWidth="1"/>
    <col min="8711" max="8711" width="26.7109375" style="39" customWidth="1"/>
    <col min="8712" max="8712" width="10.28515625" style="39" customWidth="1"/>
    <col min="8713" max="8713" width="12.42578125" style="39" customWidth="1"/>
    <col min="8714" max="8714" width="10.140625" style="39" customWidth="1"/>
    <col min="8715" max="8715" width="10.7109375" style="39" customWidth="1"/>
    <col min="8716" max="8718" width="0" style="39" hidden="1" customWidth="1"/>
    <col min="8719" max="8719" width="8.7109375" style="39"/>
    <col min="8720" max="8720" width="11" style="39" bestFit="1" customWidth="1"/>
    <col min="8721" max="8960" width="8.7109375" style="39"/>
    <col min="8961" max="8961" width="6.85546875" style="39" customWidth="1"/>
    <col min="8962" max="8962" width="2" style="39" customWidth="1"/>
    <col min="8963" max="8963" width="3" style="39" customWidth="1"/>
    <col min="8964" max="8964" width="3.42578125" style="39" customWidth="1"/>
    <col min="8965" max="8965" width="1.7109375" style="39" customWidth="1"/>
    <col min="8966" max="8966" width="5.140625" style="39" customWidth="1"/>
    <col min="8967" max="8967" width="26.7109375" style="39" customWidth="1"/>
    <col min="8968" max="8968" width="10.28515625" style="39" customWidth="1"/>
    <col min="8969" max="8969" width="12.42578125" style="39" customWidth="1"/>
    <col min="8970" max="8970" width="10.140625" style="39" customWidth="1"/>
    <col min="8971" max="8971" width="10.7109375" style="39" customWidth="1"/>
    <col min="8972" max="8974" width="0" style="39" hidden="1" customWidth="1"/>
    <col min="8975" max="8975" width="8.7109375" style="39"/>
    <col min="8976" max="8976" width="11" style="39" bestFit="1" customWidth="1"/>
    <col min="8977" max="9216" width="8.7109375" style="39"/>
    <col min="9217" max="9217" width="6.85546875" style="39" customWidth="1"/>
    <col min="9218" max="9218" width="2" style="39" customWidth="1"/>
    <col min="9219" max="9219" width="3" style="39" customWidth="1"/>
    <col min="9220" max="9220" width="3.42578125" style="39" customWidth="1"/>
    <col min="9221" max="9221" width="1.7109375" style="39" customWidth="1"/>
    <col min="9222" max="9222" width="5.140625" style="39" customWidth="1"/>
    <col min="9223" max="9223" width="26.7109375" style="39" customWidth="1"/>
    <col min="9224" max="9224" width="10.28515625" style="39" customWidth="1"/>
    <col min="9225" max="9225" width="12.42578125" style="39" customWidth="1"/>
    <col min="9226" max="9226" width="10.140625" style="39" customWidth="1"/>
    <col min="9227" max="9227" width="10.7109375" style="39" customWidth="1"/>
    <col min="9228" max="9230" width="0" style="39" hidden="1" customWidth="1"/>
    <col min="9231" max="9231" width="8.7109375" style="39"/>
    <col min="9232" max="9232" width="11" style="39" bestFit="1" customWidth="1"/>
    <col min="9233" max="9472" width="8.7109375" style="39"/>
    <col min="9473" max="9473" width="6.85546875" style="39" customWidth="1"/>
    <col min="9474" max="9474" width="2" style="39" customWidth="1"/>
    <col min="9475" max="9475" width="3" style="39" customWidth="1"/>
    <col min="9476" max="9476" width="3.42578125" style="39" customWidth="1"/>
    <col min="9477" max="9477" width="1.7109375" style="39" customWidth="1"/>
    <col min="9478" max="9478" width="5.140625" style="39" customWidth="1"/>
    <col min="9479" max="9479" width="26.7109375" style="39" customWidth="1"/>
    <col min="9480" max="9480" width="10.28515625" style="39" customWidth="1"/>
    <col min="9481" max="9481" width="12.42578125" style="39" customWidth="1"/>
    <col min="9482" max="9482" width="10.140625" style="39" customWidth="1"/>
    <col min="9483" max="9483" width="10.7109375" style="39" customWidth="1"/>
    <col min="9484" max="9486" width="0" style="39" hidden="1" customWidth="1"/>
    <col min="9487" max="9487" width="8.7109375" style="39"/>
    <col min="9488" max="9488" width="11" style="39" bestFit="1" customWidth="1"/>
    <col min="9489" max="9728" width="8.7109375" style="39"/>
    <col min="9729" max="9729" width="6.85546875" style="39" customWidth="1"/>
    <col min="9730" max="9730" width="2" style="39" customWidth="1"/>
    <col min="9731" max="9731" width="3" style="39" customWidth="1"/>
    <col min="9732" max="9732" width="3.42578125" style="39" customWidth="1"/>
    <col min="9733" max="9733" width="1.7109375" style="39" customWidth="1"/>
    <col min="9734" max="9734" width="5.140625" style="39" customWidth="1"/>
    <col min="9735" max="9735" width="26.7109375" style="39" customWidth="1"/>
    <col min="9736" max="9736" width="10.28515625" style="39" customWidth="1"/>
    <col min="9737" max="9737" width="12.42578125" style="39" customWidth="1"/>
    <col min="9738" max="9738" width="10.140625" style="39" customWidth="1"/>
    <col min="9739" max="9739" width="10.7109375" style="39" customWidth="1"/>
    <col min="9740" max="9742" width="0" style="39" hidden="1" customWidth="1"/>
    <col min="9743" max="9743" width="8.7109375" style="39"/>
    <col min="9744" max="9744" width="11" style="39" bestFit="1" customWidth="1"/>
    <col min="9745" max="9984" width="8.7109375" style="39"/>
    <col min="9985" max="9985" width="6.85546875" style="39" customWidth="1"/>
    <col min="9986" max="9986" width="2" style="39" customWidth="1"/>
    <col min="9987" max="9987" width="3" style="39" customWidth="1"/>
    <col min="9988" max="9988" width="3.42578125" style="39" customWidth="1"/>
    <col min="9989" max="9989" width="1.7109375" style="39" customWidth="1"/>
    <col min="9990" max="9990" width="5.140625" style="39" customWidth="1"/>
    <col min="9991" max="9991" width="26.7109375" style="39" customWidth="1"/>
    <col min="9992" max="9992" width="10.28515625" style="39" customWidth="1"/>
    <col min="9993" max="9993" width="12.42578125" style="39" customWidth="1"/>
    <col min="9994" max="9994" width="10.140625" style="39" customWidth="1"/>
    <col min="9995" max="9995" width="10.7109375" style="39" customWidth="1"/>
    <col min="9996" max="9998" width="0" style="39" hidden="1" customWidth="1"/>
    <col min="9999" max="9999" width="8.7109375" style="39"/>
    <col min="10000" max="10000" width="11" style="39" bestFit="1" customWidth="1"/>
    <col min="10001" max="10240" width="8.7109375" style="39"/>
    <col min="10241" max="10241" width="6.85546875" style="39" customWidth="1"/>
    <col min="10242" max="10242" width="2" style="39" customWidth="1"/>
    <col min="10243" max="10243" width="3" style="39" customWidth="1"/>
    <col min="10244" max="10244" width="3.42578125" style="39" customWidth="1"/>
    <col min="10245" max="10245" width="1.7109375" style="39" customWidth="1"/>
    <col min="10246" max="10246" width="5.140625" style="39" customWidth="1"/>
    <col min="10247" max="10247" width="26.7109375" style="39" customWidth="1"/>
    <col min="10248" max="10248" width="10.28515625" style="39" customWidth="1"/>
    <col min="10249" max="10249" width="12.42578125" style="39" customWidth="1"/>
    <col min="10250" max="10250" width="10.140625" style="39" customWidth="1"/>
    <col min="10251" max="10251" width="10.7109375" style="39" customWidth="1"/>
    <col min="10252" max="10254" width="0" style="39" hidden="1" customWidth="1"/>
    <col min="10255" max="10255" width="8.7109375" style="39"/>
    <col min="10256" max="10256" width="11" style="39" bestFit="1" customWidth="1"/>
    <col min="10257" max="10496" width="8.7109375" style="39"/>
    <col min="10497" max="10497" width="6.85546875" style="39" customWidth="1"/>
    <col min="10498" max="10498" width="2" style="39" customWidth="1"/>
    <col min="10499" max="10499" width="3" style="39" customWidth="1"/>
    <col min="10500" max="10500" width="3.42578125" style="39" customWidth="1"/>
    <col min="10501" max="10501" width="1.7109375" style="39" customWidth="1"/>
    <col min="10502" max="10502" width="5.140625" style="39" customWidth="1"/>
    <col min="10503" max="10503" width="26.7109375" style="39" customWidth="1"/>
    <col min="10504" max="10504" width="10.28515625" style="39" customWidth="1"/>
    <col min="10505" max="10505" width="12.42578125" style="39" customWidth="1"/>
    <col min="10506" max="10506" width="10.140625" style="39" customWidth="1"/>
    <col min="10507" max="10507" width="10.7109375" style="39" customWidth="1"/>
    <col min="10508" max="10510" width="0" style="39" hidden="1" customWidth="1"/>
    <col min="10511" max="10511" width="8.7109375" style="39"/>
    <col min="10512" max="10512" width="11" style="39" bestFit="1" customWidth="1"/>
    <col min="10513" max="10752" width="8.7109375" style="39"/>
    <col min="10753" max="10753" width="6.85546875" style="39" customWidth="1"/>
    <col min="10754" max="10754" width="2" style="39" customWidth="1"/>
    <col min="10755" max="10755" width="3" style="39" customWidth="1"/>
    <col min="10756" max="10756" width="3.42578125" style="39" customWidth="1"/>
    <col min="10757" max="10757" width="1.7109375" style="39" customWidth="1"/>
    <col min="10758" max="10758" width="5.140625" style="39" customWidth="1"/>
    <col min="10759" max="10759" width="26.7109375" style="39" customWidth="1"/>
    <col min="10760" max="10760" width="10.28515625" style="39" customWidth="1"/>
    <col min="10761" max="10761" width="12.42578125" style="39" customWidth="1"/>
    <col min="10762" max="10762" width="10.140625" style="39" customWidth="1"/>
    <col min="10763" max="10763" width="10.7109375" style="39" customWidth="1"/>
    <col min="10764" max="10766" width="0" style="39" hidden="1" customWidth="1"/>
    <col min="10767" max="10767" width="8.7109375" style="39"/>
    <col min="10768" max="10768" width="11" style="39" bestFit="1" customWidth="1"/>
    <col min="10769" max="11008" width="8.7109375" style="39"/>
    <col min="11009" max="11009" width="6.85546875" style="39" customWidth="1"/>
    <col min="11010" max="11010" width="2" style="39" customWidth="1"/>
    <col min="11011" max="11011" width="3" style="39" customWidth="1"/>
    <col min="11012" max="11012" width="3.42578125" style="39" customWidth="1"/>
    <col min="11013" max="11013" width="1.7109375" style="39" customWidth="1"/>
    <col min="11014" max="11014" width="5.140625" style="39" customWidth="1"/>
    <col min="11015" max="11015" width="26.7109375" style="39" customWidth="1"/>
    <col min="11016" max="11016" width="10.28515625" style="39" customWidth="1"/>
    <col min="11017" max="11017" width="12.42578125" style="39" customWidth="1"/>
    <col min="11018" max="11018" width="10.140625" style="39" customWidth="1"/>
    <col min="11019" max="11019" width="10.7109375" style="39" customWidth="1"/>
    <col min="11020" max="11022" width="0" style="39" hidden="1" customWidth="1"/>
    <col min="11023" max="11023" width="8.7109375" style="39"/>
    <col min="11024" max="11024" width="11" style="39" bestFit="1" customWidth="1"/>
    <col min="11025" max="11264" width="8.7109375" style="39"/>
    <col min="11265" max="11265" width="6.85546875" style="39" customWidth="1"/>
    <col min="11266" max="11266" width="2" style="39" customWidth="1"/>
    <col min="11267" max="11267" width="3" style="39" customWidth="1"/>
    <col min="11268" max="11268" width="3.42578125" style="39" customWidth="1"/>
    <col min="11269" max="11269" width="1.7109375" style="39" customWidth="1"/>
    <col min="11270" max="11270" width="5.140625" style="39" customWidth="1"/>
    <col min="11271" max="11271" width="26.7109375" style="39" customWidth="1"/>
    <col min="11272" max="11272" width="10.28515625" style="39" customWidth="1"/>
    <col min="11273" max="11273" width="12.42578125" style="39" customWidth="1"/>
    <col min="11274" max="11274" width="10.140625" style="39" customWidth="1"/>
    <col min="11275" max="11275" width="10.7109375" style="39" customWidth="1"/>
    <col min="11276" max="11278" width="0" style="39" hidden="1" customWidth="1"/>
    <col min="11279" max="11279" width="8.7109375" style="39"/>
    <col min="11280" max="11280" width="11" style="39" bestFit="1" customWidth="1"/>
    <col min="11281" max="11520" width="8.7109375" style="39"/>
    <col min="11521" max="11521" width="6.85546875" style="39" customWidth="1"/>
    <col min="11522" max="11522" width="2" style="39" customWidth="1"/>
    <col min="11523" max="11523" width="3" style="39" customWidth="1"/>
    <col min="11524" max="11524" width="3.42578125" style="39" customWidth="1"/>
    <col min="11525" max="11525" width="1.7109375" style="39" customWidth="1"/>
    <col min="11526" max="11526" width="5.140625" style="39" customWidth="1"/>
    <col min="11527" max="11527" width="26.7109375" style="39" customWidth="1"/>
    <col min="11528" max="11528" width="10.28515625" style="39" customWidth="1"/>
    <col min="11529" max="11529" width="12.42578125" style="39" customWidth="1"/>
    <col min="11530" max="11530" width="10.140625" style="39" customWidth="1"/>
    <col min="11531" max="11531" width="10.7109375" style="39" customWidth="1"/>
    <col min="11532" max="11534" width="0" style="39" hidden="1" customWidth="1"/>
    <col min="11535" max="11535" width="8.7109375" style="39"/>
    <col min="11536" max="11536" width="11" style="39" bestFit="1" customWidth="1"/>
    <col min="11537" max="11776" width="8.7109375" style="39"/>
    <col min="11777" max="11777" width="6.85546875" style="39" customWidth="1"/>
    <col min="11778" max="11778" width="2" style="39" customWidth="1"/>
    <col min="11779" max="11779" width="3" style="39" customWidth="1"/>
    <col min="11780" max="11780" width="3.42578125" style="39" customWidth="1"/>
    <col min="11781" max="11781" width="1.7109375" style="39" customWidth="1"/>
    <col min="11782" max="11782" width="5.140625" style="39" customWidth="1"/>
    <col min="11783" max="11783" width="26.7109375" style="39" customWidth="1"/>
    <col min="11784" max="11784" width="10.28515625" style="39" customWidth="1"/>
    <col min="11785" max="11785" width="12.42578125" style="39" customWidth="1"/>
    <col min="11786" max="11786" width="10.140625" style="39" customWidth="1"/>
    <col min="11787" max="11787" width="10.7109375" style="39" customWidth="1"/>
    <col min="11788" max="11790" width="0" style="39" hidden="1" customWidth="1"/>
    <col min="11791" max="11791" width="8.7109375" style="39"/>
    <col min="11792" max="11792" width="11" style="39" bestFit="1" customWidth="1"/>
    <col min="11793" max="12032" width="8.7109375" style="39"/>
    <col min="12033" max="12033" width="6.85546875" style="39" customWidth="1"/>
    <col min="12034" max="12034" width="2" style="39" customWidth="1"/>
    <col min="12035" max="12035" width="3" style="39" customWidth="1"/>
    <col min="12036" max="12036" width="3.42578125" style="39" customWidth="1"/>
    <col min="12037" max="12037" width="1.7109375" style="39" customWidth="1"/>
    <col min="12038" max="12038" width="5.140625" style="39" customWidth="1"/>
    <col min="12039" max="12039" width="26.7109375" style="39" customWidth="1"/>
    <col min="12040" max="12040" width="10.28515625" style="39" customWidth="1"/>
    <col min="12041" max="12041" width="12.42578125" style="39" customWidth="1"/>
    <col min="12042" max="12042" width="10.140625" style="39" customWidth="1"/>
    <col min="12043" max="12043" width="10.7109375" style="39" customWidth="1"/>
    <col min="12044" max="12046" width="0" style="39" hidden="1" customWidth="1"/>
    <col min="12047" max="12047" width="8.7109375" style="39"/>
    <col min="12048" max="12048" width="11" style="39" bestFit="1" customWidth="1"/>
    <col min="12049" max="12288" width="8.7109375" style="39"/>
    <col min="12289" max="12289" width="6.85546875" style="39" customWidth="1"/>
    <col min="12290" max="12290" width="2" style="39" customWidth="1"/>
    <col min="12291" max="12291" width="3" style="39" customWidth="1"/>
    <col min="12292" max="12292" width="3.42578125" style="39" customWidth="1"/>
    <col min="12293" max="12293" width="1.7109375" style="39" customWidth="1"/>
    <col min="12294" max="12294" width="5.140625" style="39" customWidth="1"/>
    <col min="12295" max="12295" width="26.7109375" style="39" customWidth="1"/>
    <col min="12296" max="12296" width="10.28515625" style="39" customWidth="1"/>
    <col min="12297" max="12297" width="12.42578125" style="39" customWidth="1"/>
    <col min="12298" max="12298" width="10.140625" style="39" customWidth="1"/>
    <col min="12299" max="12299" width="10.7109375" style="39" customWidth="1"/>
    <col min="12300" max="12302" width="0" style="39" hidden="1" customWidth="1"/>
    <col min="12303" max="12303" width="8.7109375" style="39"/>
    <col min="12304" max="12304" width="11" style="39" bestFit="1" customWidth="1"/>
    <col min="12305" max="12544" width="8.7109375" style="39"/>
    <col min="12545" max="12545" width="6.85546875" style="39" customWidth="1"/>
    <col min="12546" max="12546" width="2" style="39" customWidth="1"/>
    <col min="12547" max="12547" width="3" style="39" customWidth="1"/>
    <col min="12548" max="12548" width="3.42578125" style="39" customWidth="1"/>
    <col min="12549" max="12549" width="1.7109375" style="39" customWidth="1"/>
    <col min="12550" max="12550" width="5.140625" style="39" customWidth="1"/>
    <col min="12551" max="12551" width="26.7109375" style="39" customWidth="1"/>
    <col min="12552" max="12552" width="10.28515625" style="39" customWidth="1"/>
    <col min="12553" max="12553" width="12.42578125" style="39" customWidth="1"/>
    <col min="12554" max="12554" width="10.140625" style="39" customWidth="1"/>
    <col min="12555" max="12555" width="10.7109375" style="39" customWidth="1"/>
    <col min="12556" max="12558" width="0" style="39" hidden="1" customWidth="1"/>
    <col min="12559" max="12559" width="8.7109375" style="39"/>
    <col min="12560" max="12560" width="11" style="39" bestFit="1" customWidth="1"/>
    <col min="12561" max="12800" width="8.7109375" style="39"/>
    <col min="12801" max="12801" width="6.85546875" style="39" customWidth="1"/>
    <col min="12802" max="12802" width="2" style="39" customWidth="1"/>
    <col min="12803" max="12803" width="3" style="39" customWidth="1"/>
    <col min="12804" max="12804" width="3.42578125" style="39" customWidth="1"/>
    <col min="12805" max="12805" width="1.7109375" style="39" customWidth="1"/>
    <col min="12806" max="12806" width="5.140625" style="39" customWidth="1"/>
    <col min="12807" max="12807" width="26.7109375" style="39" customWidth="1"/>
    <col min="12808" max="12808" width="10.28515625" style="39" customWidth="1"/>
    <col min="12809" max="12809" width="12.42578125" style="39" customWidth="1"/>
    <col min="12810" max="12810" width="10.140625" style="39" customWidth="1"/>
    <col min="12811" max="12811" width="10.7109375" style="39" customWidth="1"/>
    <col min="12812" max="12814" width="0" style="39" hidden="1" customWidth="1"/>
    <col min="12815" max="12815" width="8.7109375" style="39"/>
    <col min="12816" max="12816" width="11" style="39" bestFit="1" customWidth="1"/>
    <col min="12817" max="13056" width="8.7109375" style="39"/>
    <col min="13057" max="13057" width="6.85546875" style="39" customWidth="1"/>
    <col min="13058" max="13058" width="2" style="39" customWidth="1"/>
    <col min="13059" max="13059" width="3" style="39" customWidth="1"/>
    <col min="13060" max="13060" width="3.42578125" style="39" customWidth="1"/>
    <col min="13061" max="13061" width="1.7109375" style="39" customWidth="1"/>
    <col min="13062" max="13062" width="5.140625" style="39" customWidth="1"/>
    <col min="13063" max="13063" width="26.7109375" style="39" customWidth="1"/>
    <col min="13064" max="13064" width="10.28515625" style="39" customWidth="1"/>
    <col min="13065" max="13065" width="12.42578125" style="39" customWidth="1"/>
    <col min="13066" max="13066" width="10.140625" style="39" customWidth="1"/>
    <col min="13067" max="13067" width="10.7109375" style="39" customWidth="1"/>
    <col min="13068" max="13070" width="0" style="39" hidden="1" customWidth="1"/>
    <col min="13071" max="13071" width="8.7109375" style="39"/>
    <col min="13072" max="13072" width="11" style="39" bestFit="1" customWidth="1"/>
    <col min="13073" max="13312" width="8.7109375" style="39"/>
    <col min="13313" max="13313" width="6.85546875" style="39" customWidth="1"/>
    <col min="13314" max="13314" width="2" style="39" customWidth="1"/>
    <col min="13315" max="13315" width="3" style="39" customWidth="1"/>
    <col min="13316" max="13316" width="3.42578125" style="39" customWidth="1"/>
    <col min="13317" max="13317" width="1.7109375" style="39" customWidth="1"/>
    <col min="13318" max="13318" width="5.140625" style="39" customWidth="1"/>
    <col min="13319" max="13319" width="26.7109375" style="39" customWidth="1"/>
    <col min="13320" max="13320" width="10.28515625" style="39" customWidth="1"/>
    <col min="13321" max="13321" width="12.42578125" style="39" customWidth="1"/>
    <col min="13322" max="13322" width="10.140625" style="39" customWidth="1"/>
    <col min="13323" max="13323" width="10.7109375" style="39" customWidth="1"/>
    <col min="13324" max="13326" width="0" style="39" hidden="1" customWidth="1"/>
    <col min="13327" max="13327" width="8.7109375" style="39"/>
    <col min="13328" max="13328" width="11" style="39" bestFit="1" customWidth="1"/>
    <col min="13329" max="13568" width="8.7109375" style="39"/>
    <col min="13569" max="13569" width="6.85546875" style="39" customWidth="1"/>
    <col min="13570" max="13570" width="2" style="39" customWidth="1"/>
    <col min="13571" max="13571" width="3" style="39" customWidth="1"/>
    <col min="13572" max="13572" width="3.42578125" style="39" customWidth="1"/>
    <col min="13573" max="13573" width="1.7109375" style="39" customWidth="1"/>
    <col min="13574" max="13574" width="5.140625" style="39" customWidth="1"/>
    <col min="13575" max="13575" width="26.7109375" style="39" customWidth="1"/>
    <col min="13576" max="13576" width="10.28515625" style="39" customWidth="1"/>
    <col min="13577" max="13577" width="12.42578125" style="39" customWidth="1"/>
    <col min="13578" max="13578" width="10.140625" style="39" customWidth="1"/>
    <col min="13579" max="13579" width="10.7109375" style="39" customWidth="1"/>
    <col min="13580" max="13582" width="0" style="39" hidden="1" customWidth="1"/>
    <col min="13583" max="13583" width="8.7109375" style="39"/>
    <col min="13584" max="13584" width="11" style="39" bestFit="1" customWidth="1"/>
    <col min="13585" max="13824" width="8.7109375" style="39"/>
    <col min="13825" max="13825" width="6.85546875" style="39" customWidth="1"/>
    <col min="13826" max="13826" width="2" style="39" customWidth="1"/>
    <col min="13827" max="13827" width="3" style="39" customWidth="1"/>
    <col min="13828" max="13828" width="3.42578125" style="39" customWidth="1"/>
    <col min="13829" max="13829" width="1.7109375" style="39" customWidth="1"/>
    <col min="13830" max="13830" width="5.140625" style="39" customWidth="1"/>
    <col min="13831" max="13831" width="26.7109375" style="39" customWidth="1"/>
    <col min="13832" max="13832" width="10.28515625" style="39" customWidth="1"/>
    <col min="13833" max="13833" width="12.42578125" style="39" customWidth="1"/>
    <col min="13834" max="13834" width="10.140625" style="39" customWidth="1"/>
    <col min="13835" max="13835" width="10.7109375" style="39" customWidth="1"/>
    <col min="13836" max="13838" width="0" style="39" hidden="1" customWidth="1"/>
    <col min="13839" max="13839" width="8.7109375" style="39"/>
    <col min="13840" max="13840" width="11" style="39" bestFit="1" customWidth="1"/>
    <col min="13841" max="14080" width="8.7109375" style="39"/>
    <col min="14081" max="14081" width="6.85546875" style="39" customWidth="1"/>
    <col min="14082" max="14082" width="2" style="39" customWidth="1"/>
    <col min="14083" max="14083" width="3" style="39" customWidth="1"/>
    <col min="14084" max="14084" width="3.42578125" style="39" customWidth="1"/>
    <col min="14085" max="14085" width="1.7109375" style="39" customWidth="1"/>
    <col min="14086" max="14086" width="5.140625" style="39" customWidth="1"/>
    <col min="14087" max="14087" width="26.7109375" style="39" customWidth="1"/>
    <col min="14088" max="14088" width="10.28515625" style="39" customWidth="1"/>
    <col min="14089" max="14089" width="12.42578125" style="39" customWidth="1"/>
    <col min="14090" max="14090" width="10.140625" style="39" customWidth="1"/>
    <col min="14091" max="14091" width="10.7109375" style="39" customWidth="1"/>
    <col min="14092" max="14094" width="0" style="39" hidden="1" customWidth="1"/>
    <col min="14095" max="14095" width="8.7109375" style="39"/>
    <col min="14096" max="14096" width="11" style="39" bestFit="1" customWidth="1"/>
    <col min="14097" max="14336" width="8.7109375" style="39"/>
    <col min="14337" max="14337" width="6.85546875" style="39" customWidth="1"/>
    <col min="14338" max="14338" width="2" style="39" customWidth="1"/>
    <col min="14339" max="14339" width="3" style="39" customWidth="1"/>
    <col min="14340" max="14340" width="3.42578125" style="39" customWidth="1"/>
    <col min="14341" max="14341" width="1.7109375" style="39" customWidth="1"/>
    <col min="14342" max="14342" width="5.140625" style="39" customWidth="1"/>
    <col min="14343" max="14343" width="26.7109375" style="39" customWidth="1"/>
    <col min="14344" max="14344" width="10.28515625" style="39" customWidth="1"/>
    <col min="14345" max="14345" width="12.42578125" style="39" customWidth="1"/>
    <col min="14346" max="14346" width="10.140625" style="39" customWidth="1"/>
    <col min="14347" max="14347" width="10.7109375" style="39" customWidth="1"/>
    <col min="14348" max="14350" width="0" style="39" hidden="1" customWidth="1"/>
    <col min="14351" max="14351" width="8.7109375" style="39"/>
    <col min="14352" max="14352" width="11" style="39" bestFit="1" customWidth="1"/>
    <col min="14353" max="14592" width="8.7109375" style="39"/>
    <col min="14593" max="14593" width="6.85546875" style="39" customWidth="1"/>
    <col min="14594" max="14594" width="2" style="39" customWidth="1"/>
    <col min="14595" max="14595" width="3" style="39" customWidth="1"/>
    <col min="14596" max="14596" width="3.42578125" style="39" customWidth="1"/>
    <col min="14597" max="14597" width="1.7109375" style="39" customWidth="1"/>
    <col min="14598" max="14598" width="5.140625" style="39" customWidth="1"/>
    <col min="14599" max="14599" width="26.7109375" style="39" customWidth="1"/>
    <col min="14600" max="14600" width="10.28515625" style="39" customWidth="1"/>
    <col min="14601" max="14601" width="12.42578125" style="39" customWidth="1"/>
    <col min="14602" max="14602" width="10.140625" style="39" customWidth="1"/>
    <col min="14603" max="14603" width="10.7109375" style="39" customWidth="1"/>
    <col min="14604" max="14606" width="0" style="39" hidden="1" customWidth="1"/>
    <col min="14607" max="14607" width="8.7109375" style="39"/>
    <col min="14608" max="14608" width="11" style="39" bestFit="1" customWidth="1"/>
    <col min="14609" max="14848" width="8.7109375" style="39"/>
    <col min="14849" max="14849" width="6.85546875" style="39" customWidth="1"/>
    <col min="14850" max="14850" width="2" style="39" customWidth="1"/>
    <col min="14851" max="14851" width="3" style="39" customWidth="1"/>
    <col min="14852" max="14852" width="3.42578125" style="39" customWidth="1"/>
    <col min="14853" max="14853" width="1.7109375" style="39" customWidth="1"/>
    <col min="14854" max="14854" width="5.140625" style="39" customWidth="1"/>
    <col min="14855" max="14855" width="26.7109375" style="39" customWidth="1"/>
    <col min="14856" max="14856" width="10.28515625" style="39" customWidth="1"/>
    <col min="14857" max="14857" width="12.42578125" style="39" customWidth="1"/>
    <col min="14858" max="14858" width="10.140625" style="39" customWidth="1"/>
    <col min="14859" max="14859" width="10.7109375" style="39" customWidth="1"/>
    <col min="14860" max="14862" width="0" style="39" hidden="1" customWidth="1"/>
    <col min="14863" max="14863" width="8.7109375" style="39"/>
    <col min="14864" max="14864" width="11" style="39" bestFit="1" customWidth="1"/>
    <col min="14865" max="15104" width="8.7109375" style="39"/>
    <col min="15105" max="15105" width="6.85546875" style="39" customWidth="1"/>
    <col min="15106" max="15106" width="2" style="39" customWidth="1"/>
    <col min="15107" max="15107" width="3" style="39" customWidth="1"/>
    <col min="15108" max="15108" width="3.42578125" style="39" customWidth="1"/>
    <col min="15109" max="15109" width="1.7109375" style="39" customWidth="1"/>
    <col min="15110" max="15110" width="5.140625" style="39" customWidth="1"/>
    <col min="15111" max="15111" width="26.7109375" style="39" customWidth="1"/>
    <col min="15112" max="15112" width="10.28515625" style="39" customWidth="1"/>
    <col min="15113" max="15113" width="12.42578125" style="39" customWidth="1"/>
    <col min="15114" max="15114" width="10.140625" style="39" customWidth="1"/>
    <col min="15115" max="15115" width="10.7109375" style="39" customWidth="1"/>
    <col min="15116" max="15118" width="0" style="39" hidden="1" customWidth="1"/>
    <col min="15119" max="15119" width="8.7109375" style="39"/>
    <col min="15120" max="15120" width="11" style="39" bestFit="1" customWidth="1"/>
    <col min="15121" max="15360" width="8.7109375" style="39"/>
    <col min="15361" max="15361" width="6.85546875" style="39" customWidth="1"/>
    <col min="15362" max="15362" width="2" style="39" customWidth="1"/>
    <col min="15363" max="15363" width="3" style="39" customWidth="1"/>
    <col min="15364" max="15364" width="3.42578125" style="39" customWidth="1"/>
    <col min="15365" max="15365" width="1.7109375" style="39" customWidth="1"/>
    <col min="15366" max="15366" width="5.140625" style="39" customWidth="1"/>
    <col min="15367" max="15367" width="26.7109375" style="39" customWidth="1"/>
    <col min="15368" max="15368" width="10.28515625" style="39" customWidth="1"/>
    <col min="15369" max="15369" width="12.42578125" style="39" customWidth="1"/>
    <col min="15370" max="15370" width="10.140625" style="39" customWidth="1"/>
    <col min="15371" max="15371" width="10.7109375" style="39" customWidth="1"/>
    <col min="15372" max="15374" width="0" style="39" hidden="1" customWidth="1"/>
    <col min="15375" max="15375" width="8.7109375" style="39"/>
    <col min="15376" max="15376" width="11" style="39" bestFit="1" customWidth="1"/>
    <col min="15377" max="15616" width="8.7109375" style="39"/>
    <col min="15617" max="15617" width="6.85546875" style="39" customWidth="1"/>
    <col min="15618" max="15618" width="2" style="39" customWidth="1"/>
    <col min="15619" max="15619" width="3" style="39" customWidth="1"/>
    <col min="15620" max="15620" width="3.42578125" style="39" customWidth="1"/>
    <col min="15621" max="15621" width="1.7109375" style="39" customWidth="1"/>
    <col min="15622" max="15622" width="5.140625" style="39" customWidth="1"/>
    <col min="15623" max="15623" width="26.7109375" style="39" customWidth="1"/>
    <col min="15624" max="15624" width="10.28515625" style="39" customWidth="1"/>
    <col min="15625" max="15625" width="12.42578125" style="39" customWidth="1"/>
    <col min="15626" max="15626" width="10.140625" style="39" customWidth="1"/>
    <col min="15627" max="15627" width="10.7109375" style="39" customWidth="1"/>
    <col min="15628" max="15630" width="0" style="39" hidden="1" customWidth="1"/>
    <col min="15631" max="15631" width="8.7109375" style="39"/>
    <col min="15632" max="15632" width="11" style="39" bestFit="1" customWidth="1"/>
    <col min="15633" max="15872" width="8.7109375" style="39"/>
    <col min="15873" max="15873" width="6.85546875" style="39" customWidth="1"/>
    <col min="15874" max="15874" width="2" style="39" customWidth="1"/>
    <col min="15875" max="15875" width="3" style="39" customWidth="1"/>
    <col min="15876" max="15876" width="3.42578125" style="39" customWidth="1"/>
    <col min="15877" max="15877" width="1.7109375" style="39" customWidth="1"/>
    <col min="15878" max="15878" width="5.140625" style="39" customWidth="1"/>
    <col min="15879" max="15879" width="26.7109375" style="39" customWidth="1"/>
    <col min="15880" max="15880" width="10.28515625" style="39" customWidth="1"/>
    <col min="15881" max="15881" width="12.42578125" style="39" customWidth="1"/>
    <col min="15882" max="15882" width="10.140625" style="39" customWidth="1"/>
    <col min="15883" max="15883" width="10.7109375" style="39" customWidth="1"/>
    <col min="15884" max="15886" width="0" style="39" hidden="1" customWidth="1"/>
    <col min="15887" max="15887" width="8.7109375" style="39"/>
    <col min="15888" max="15888" width="11" style="39" bestFit="1" customWidth="1"/>
    <col min="15889" max="16128" width="8.7109375" style="39"/>
    <col min="16129" max="16129" width="6.85546875" style="39" customWidth="1"/>
    <col min="16130" max="16130" width="2" style="39" customWidth="1"/>
    <col min="16131" max="16131" width="3" style="39" customWidth="1"/>
    <col min="16132" max="16132" width="3.42578125" style="39" customWidth="1"/>
    <col min="16133" max="16133" width="1.7109375" style="39" customWidth="1"/>
    <col min="16134" max="16134" width="5.140625" style="39" customWidth="1"/>
    <col min="16135" max="16135" width="26.7109375" style="39" customWidth="1"/>
    <col min="16136" max="16136" width="10.28515625" style="39" customWidth="1"/>
    <col min="16137" max="16137" width="12.42578125" style="39" customWidth="1"/>
    <col min="16138" max="16138" width="10.140625" style="39" customWidth="1"/>
    <col min="16139" max="16139" width="10.7109375" style="39" customWidth="1"/>
    <col min="16140" max="16142" width="0" style="39" hidden="1" customWidth="1"/>
    <col min="16143" max="16143" width="8.7109375" style="39"/>
    <col min="16144" max="16144" width="11" style="39" bestFit="1" customWidth="1"/>
    <col min="16145" max="16384" width="8.7109375" style="39"/>
  </cols>
  <sheetData>
    <row r="1" spans="1:15" ht="3.6" customHeight="1" x14ac:dyDescent="0.25"/>
    <row r="2" spans="1:15" s="35" customFormat="1" ht="14.25" x14ac:dyDescent="0.25">
      <c r="A2" s="36"/>
      <c r="B2" s="36"/>
      <c r="C2" s="51"/>
      <c r="D2" s="51"/>
      <c r="E2" s="94"/>
      <c r="F2" s="36"/>
      <c r="G2" s="36"/>
      <c r="H2" s="36"/>
      <c r="I2" s="36"/>
      <c r="J2" s="133" t="s">
        <v>317</v>
      </c>
      <c r="K2" s="133"/>
      <c r="L2" s="94"/>
      <c r="M2" s="94"/>
      <c r="N2" s="94"/>
    </row>
    <row r="3" spans="1:15" s="35" customFormat="1" ht="16.5" customHeight="1" x14ac:dyDescent="0.25">
      <c r="A3" s="36"/>
      <c r="B3" s="36"/>
      <c r="C3" s="51"/>
      <c r="D3" s="51"/>
      <c r="E3" s="36"/>
      <c r="F3" s="36"/>
      <c r="G3" s="36"/>
      <c r="H3" s="36"/>
      <c r="I3" s="36"/>
      <c r="J3" s="106" t="s">
        <v>1</v>
      </c>
      <c r="K3" s="106"/>
      <c r="L3" s="106"/>
      <c r="M3" s="94"/>
      <c r="N3" s="94"/>
      <c r="O3" s="38"/>
    </row>
    <row r="4" spans="1:15" s="35" customFormat="1" ht="12" customHeight="1" x14ac:dyDescent="0.25">
      <c r="A4" s="36"/>
      <c r="B4" s="36"/>
      <c r="C4" s="51"/>
      <c r="D4" s="51"/>
      <c r="E4" s="36"/>
      <c r="F4" s="36"/>
      <c r="G4" s="36"/>
      <c r="H4" s="36"/>
      <c r="I4" s="162" t="s">
        <v>318</v>
      </c>
      <c r="J4" s="162"/>
      <c r="K4" s="162"/>
      <c r="L4" s="162"/>
      <c r="M4" s="162"/>
      <c r="N4" s="162"/>
    </row>
    <row r="5" spans="1:15" s="35" customFormat="1" ht="19.5" customHeight="1" x14ac:dyDescent="0.25">
      <c r="A5" s="133" t="str">
        <f>'[1]Հատված 1'!$C$4</f>
        <v xml:space="preserve">        2025թ. դեկտեմբերի  -ի N    -Ն որոշման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36"/>
      <c r="M5" s="36"/>
      <c r="N5" s="36"/>
    </row>
    <row r="6" spans="1:15" s="35" customFormat="1" ht="19.5" customHeight="1" x14ac:dyDescent="0.25">
      <c r="A6" s="36"/>
      <c r="B6" s="36"/>
      <c r="C6" s="94"/>
      <c r="D6" s="94"/>
      <c r="E6" s="94"/>
      <c r="F6" s="94"/>
      <c r="G6" s="94"/>
      <c r="H6" s="94"/>
      <c r="I6" s="94"/>
      <c r="J6" s="94"/>
      <c r="K6" s="36"/>
      <c r="L6" s="36"/>
      <c r="M6" s="36"/>
      <c r="N6" s="36"/>
    </row>
    <row r="7" spans="1:15" s="35" customFormat="1" ht="30" customHeight="1" x14ac:dyDescent="0.25">
      <c r="A7" s="137" t="s">
        <v>319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36"/>
      <c r="M7" s="36"/>
      <c r="N7" s="36"/>
    </row>
    <row r="8" spans="1:15" s="35" customFormat="1" ht="14.25" x14ac:dyDescent="0.25">
      <c r="A8" s="174" t="s">
        <v>320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36"/>
      <c r="M8" s="36"/>
      <c r="N8" s="36"/>
    </row>
    <row r="9" spans="1:15" s="35" customFormat="1" ht="13.5" customHeight="1" x14ac:dyDescent="0.25">
      <c r="A9" s="137" t="str">
        <f>'[1]Հատված 3'!$A$8</f>
        <v>2024 ԹՎԱԿԱՆԻ ԴԵԿՏԵՄԲԵՐԻ 24-Ի «ՀԱՅԱՍՏԱՆԻ ՀԱՆՐԱՊԵՏՈՒԹՅԱՆ ՍՅՈՒՆԻՔԻ ՄԱՐԶԻ ՄԵՂՐԻ ՀԱՄԱՅՆՔԻ 2025 ԹՎԱԿԱՆԻ ԲՅՈՒՋԵՆ ՀԱՍՏԱՏԵԼՈՒ ՄԱՍԻՆ» 128-Ն ՈՐՈՇՄԱՆ 3-ՐԴ ՀԱՏՎԱԾՈՒՄ ԿԱՏԱՐՎՈՂ ՓՈՓՈԽՈՒԹՅՈՒՆՆԵՐԸ ԵՎ ԼՐԱՑՈՒՄՆԵՐԸ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36"/>
      <c r="M9" s="36"/>
      <c r="N9" s="36"/>
    </row>
    <row r="10" spans="1:15" s="35" customFormat="1" ht="14.25" x14ac:dyDescent="0.25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36"/>
      <c r="M10" s="36"/>
      <c r="N10" s="36"/>
    </row>
    <row r="11" spans="1:15" s="35" customFormat="1" ht="14.25" x14ac:dyDescent="0.25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36"/>
      <c r="M11" s="36"/>
      <c r="N11" s="36"/>
    </row>
    <row r="12" spans="1:15" s="35" customFormat="1" ht="18" customHeight="1" x14ac:dyDescent="0.25">
      <c r="I12" s="173" t="s">
        <v>6</v>
      </c>
      <c r="J12" s="173"/>
      <c r="K12" s="173"/>
      <c r="L12" s="173"/>
      <c r="M12" s="173"/>
    </row>
    <row r="13" spans="1:15" ht="18" customHeight="1" x14ac:dyDescent="0.25">
      <c r="A13" s="126" t="s">
        <v>152</v>
      </c>
      <c r="B13" s="125" t="s">
        <v>153</v>
      </c>
      <c r="C13" s="128"/>
      <c r="D13" s="125" t="s">
        <v>154</v>
      </c>
      <c r="E13" s="128"/>
      <c r="F13" s="125" t="s">
        <v>155</v>
      </c>
      <c r="G13" s="126" t="s">
        <v>321</v>
      </c>
      <c r="H13" s="126" t="s">
        <v>322</v>
      </c>
      <c r="I13" s="126" t="s">
        <v>323</v>
      </c>
      <c r="J13" s="125" t="s">
        <v>158</v>
      </c>
      <c r="K13" s="114"/>
    </row>
    <row r="14" spans="1:15" ht="64.5" customHeight="1" x14ac:dyDescent="0.25">
      <c r="A14" s="132"/>
      <c r="B14" s="157"/>
      <c r="C14" s="130"/>
      <c r="D14" s="157"/>
      <c r="E14" s="130"/>
      <c r="F14" s="131"/>
      <c r="G14" s="132"/>
      <c r="H14" s="132"/>
      <c r="I14" s="132"/>
      <c r="J14" s="95" t="s">
        <v>12</v>
      </c>
      <c r="K14" s="95" t="s">
        <v>13</v>
      </c>
    </row>
    <row r="15" spans="1:15" ht="15.2" customHeight="1" x14ac:dyDescent="0.25">
      <c r="A15" s="40" t="s">
        <v>159</v>
      </c>
      <c r="B15" s="127" t="s">
        <v>160</v>
      </c>
      <c r="C15" s="112"/>
      <c r="D15" s="127" t="s">
        <v>161</v>
      </c>
      <c r="E15" s="112"/>
      <c r="F15" s="40" t="s">
        <v>162</v>
      </c>
      <c r="G15" s="40" t="s">
        <v>163</v>
      </c>
      <c r="H15" s="40" t="s">
        <v>164</v>
      </c>
      <c r="I15" s="40" t="s">
        <v>165</v>
      </c>
      <c r="J15" s="40" t="s">
        <v>166</v>
      </c>
      <c r="K15" s="96" t="s">
        <v>282</v>
      </c>
    </row>
    <row r="16" spans="1:15" s="99" customFormat="1" ht="49.5" customHeight="1" x14ac:dyDescent="0.25">
      <c r="A16" s="41" t="s">
        <v>167</v>
      </c>
      <c r="B16" s="120" t="s">
        <v>168</v>
      </c>
      <c r="C16" s="121"/>
      <c r="D16" s="171" t="s">
        <v>17</v>
      </c>
      <c r="E16" s="172" t="s">
        <v>17</v>
      </c>
      <c r="F16" s="41" t="s">
        <v>17</v>
      </c>
      <c r="G16" s="41" t="s">
        <v>169</v>
      </c>
      <c r="H16" s="41"/>
      <c r="I16" s="43">
        <f>K16</f>
        <v>-60000</v>
      </c>
      <c r="J16" s="97" t="s">
        <v>304</v>
      </c>
      <c r="K16" s="43">
        <f>K53+K48</f>
        <v>-60000</v>
      </c>
      <c r="L16" s="98"/>
      <c r="M16" s="98"/>
    </row>
    <row r="17" spans="1:13" ht="16.5" hidden="1" customHeight="1" x14ac:dyDescent="0.25">
      <c r="A17" s="44"/>
      <c r="B17" s="111"/>
      <c r="C17" s="112"/>
      <c r="D17" s="111"/>
      <c r="E17" s="112"/>
      <c r="F17" s="44"/>
      <c r="G17" s="100" t="s">
        <v>324</v>
      </c>
      <c r="H17" s="44" t="s">
        <v>325</v>
      </c>
      <c r="I17" s="47">
        <v>0</v>
      </c>
      <c r="J17" s="47">
        <v>0</v>
      </c>
      <c r="K17" s="47">
        <v>1</v>
      </c>
      <c r="L17" s="49"/>
      <c r="M17" s="49"/>
    </row>
    <row r="18" spans="1:13" ht="16.5" hidden="1" customHeight="1" x14ac:dyDescent="0.25">
      <c r="A18" s="44"/>
      <c r="B18" s="111"/>
      <c r="C18" s="112"/>
      <c r="D18" s="111"/>
      <c r="E18" s="112"/>
      <c r="F18" s="44"/>
      <c r="G18" s="100" t="s">
        <v>326</v>
      </c>
      <c r="H18" s="44" t="s">
        <v>327</v>
      </c>
      <c r="I18" s="47">
        <v>14943.55</v>
      </c>
      <c r="J18" s="47">
        <v>14943.55</v>
      </c>
      <c r="K18" s="47">
        <v>2</v>
      </c>
      <c r="L18" s="49"/>
      <c r="M18" s="49"/>
    </row>
    <row r="19" spans="1:13" ht="16.5" hidden="1" customHeight="1" x14ac:dyDescent="0.25">
      <c r="A19" s="44"/>
      <c r="B19" s="111"/>
      <c r="C19" s="112"/>
      <c r="D19" s="111"/>
      <c r="E19" s="112"/>
      <c r="F19" s="44"/>
      <c r="G19" s="100" t="s">
        <v>328</v>
      </c>
      <c r="H19" s="44" t="s">
        <v>329</v>
      </c>
      <c r="I19" s="47">
        <v>0</v>
      </c>
      <c r="J19" s="47">
        <v>0</v>
      </c>
      <c r="K19" s="47">
        <v>3</v>
      </c>
      <c r="L19" s="49"/>
      <c r="M19" s="49"/>
    </row>
    <row r="20" spans="1:13" ht="16.5" hidden="1" customHeight="1" x14ac:dyDescent="0.25">
      <c r="A20" s="44"/>
      <c r="B20" s="111"/>
      <c r="C20" s="112"/>
      <c r="D20" s="111"/>
      <c r="E20" s="112"/>
      <c r="F20" s="44"/>
      <c r="G20" s="100" t="s">
        <v>308</v>
      </c>
      <c r="H20" s="44" t="s">
        <v>309</v>
      </c>
      <c r="I20" s="47">
        <v>0</v>
      </c>
      <c r="J20" s="47">
        <v>0</v>
      </c>
      <c r="K20" s="47">
        <v>4</v>
      </c>
      <c r="L20" s="49"/>
      <c r="M20" s="49"/>
    </row>
    <row r="21" spans="1:13" ht="16.5" hidden="1" customHeight="1" x14ac:dyDescent="0.25">
      <c r="A21" s="44" t="s">
        <v>197</v>
      </c>
      <c r="B21" s="111" t="s">
        <v>164</v>
      </c>
      <c r="C21" s="112"/>
      <c r="D21" s="111" t="s">
        <v>163</v>
      </c>
      <c r="E21" s="112"/>
      <c r="F21" s="44" t="s">
        <v>171</v>
      </c>
      <c r="G21" s="100" t="s">
        <v>198</v>
      </c>
      <c r="H21" s="44"/>
      <c r="I21" s="47">
        <v>0</v>
      </c>
      <c r="J21" s="47">
        <v>0</v>
      </c>
      <c r="K21" s="47">
        <v>5</v>
      </c>
      <c r="L21" s="49"/>
      <c r="M21" s="49"/>
    </row>
    <row r="22" spans="1:13" ht="16.5" hidden="1" customHeight="1" x14ac:dyDescent="0.25">
      <c r="A22" s="44" t="s">
        <v>199</v>
      </c>
      <c r="B22" s="111" t="s">
        <v>164</v>
      </c>
      <c r="C22" s="112"/>
      <c r="D22" s="111" t="s">
        <v>163</v>
      </c>
      <c r="E22" s="112"/>
      <c r="F22" s="44" t="s">
        <v>159</v>
      </c>
      <c r="G22" s="100" t="s">
        <v>200</v>
      </c>
      <c r="H22" s="44"/>
      <c r="I22" s="47">
        <v>0</v>
      </c>
      <c r="J22" s="47">
        <v>0</v>
      </c>
      <c r="K22" s="47">
        <v>6</v>
      </c>
      <c r="L22" s="49"/>
      <c r="M22" s="49"/>
    </row>
    <row r="23" spans="1:13" ht="16.5" hidden="1" customHeight="1" x14ac:dyDescent="0.25">
      <c r="A23" s="44" t="s">
        <v>201</v>
      </c>
      <c r="B23" s="111" t="s">
        <v>164</v>
      </c>
      <c r="C23" s="112"/>
      <c r="D23" s="111" t="s">
        <v>164</v>
      </c>
      <c r="E23" s="112"/>
      <c r="F23" s="44" t="s">
        <v>171</v>
      </c>
      <c r="G23" s="100" t="s">
        <v>202</v>
      </c>
      <c r="H23" s="44"/>
      <c r="I23" s="47">
        <v>59865</v>
      </c>
      <c r="J23" s="47">
        <v>59865</v>
      </c>
      <c r="K23" s="47">
        <v>7</v>
      </c>
      <c r="L23" s="49"/>
      <c r="M23" s="49"/>
    </row>
    <row r="24" spans="1:13" ht="16.5" hidden="1" customHeight="1" x14ac:dyDescent="0.25">
      <c r="A24" s="44" t="s">
        <v>203</v>
      </c>
      <c r="B24" s="111" t="s">
        <v>164</v>
      </c>
      <c r="C24" s="112"/>
      <c r="D24" s="111" t="s">
        <v>164</v>
      </c>
      <c r="E24" s="112"/>
      <c r="F24" s="44" t="s">
        <v>159</v>
      </c>
      <c r="G24" s="100" t="s">
        <v>204</v>
      </c>
      <c r="H24" s="44"/>
      <c r="I24" s="47">
        <v>59865</v>
      </c>
      <c r="J24" s="47">
        <v>59865</v>
      </c>
      <c r="K24" s="47">
        <v>8</v>
      </c>
      <c r="L24" s="49"/>
      <c r="M24" s="49"/>
    </row>
    <row r="25" spans="1:13" ht="16.5" hidden="1" customHeight="1" x14ac:dyDescent="0.25">
      <c r="A25" s="44"/>
      <c r="B25" s="111"/>
      <c r="C25" s="112"/>
      <c r="D25" s="111"/>
      <c r="E25" s="112"/>
      <c r="F25" s="44"/>
      <c r="G25" s="100" t="s">
        <v>326</v>
      </c>
      <c r="H25" s="44" t="s">
        <v>327</v>
      </c>
      <c r="I25" s="47">
        <v>59865</v>
      </c>
      <c r="J25" s="47">
        <v>59865</v>
      </c>
      <c r="K25" s="47">
        <v>9</v>
      </c>
      <c r="L25" s="49"/>
      <c r="M25" s="49"/>
    </row>
    <row r="26" spans="1:13" ht="16.5" hidden="1" customHeight="1" x14ac:dyDescent="0.25">
      <c r="A26" s="44" t="s">
        <v>205</v>
      </c>
      <c r="B26" s="111" t="s">
        <v>165</v>
      </c>
      <c r="C26" s="112"/>
      <c r="D26" s="111" t="s">
        <v>171</v>
      </c>
      <c r="E26" s="112"/>
      <c r="F26" s="44" t="s">
        <v>171</v>
      </c>
      <c r="G26" s="100" t="s">
        <v>206</v>
      </c>
      <c r="H26" s="44"/>
      <c r="I26" s="47">
        <v>0</v>
      </c>
      <c r="J26" s="47">
        <v>0</v>
      </c>
      <c r="K26" s="47">
        <v>10</v>
      </c>
      <c r="L26" s="49"/>
      <c r="M26" s="49"/>
    </row>
    <row r="27" spans="1:13" ht="16.5" hidden="1" customHeight="1" x14ac:dyDescent="0.25">
      <c r="A27" s="44" t="s">
        <v>207</v>
      </c>
      <c r="B27" s="111" t="s">
        <v>165</v>
      </c>
      <c r="C27" s="112"/>
      <c r="D27" s="111" t="s">
        <v>159</v>
      </c>
      <c r="E27" s="112"/>
      <c r="F27" s="44" t="s">
        <v>171</v>
      </c>
      <c r="G27" s="100" t="s">
        <v>208</v>
      </c>
      <c r="H27" s="44"/>
      <c r="I27" s="47">
        <v>0</v>
      </c>
      <c r="J27" s="47">
        <v>0</v>
      </c>
      <c r="K27" s="47">
        <v>11</v>
      </c>
      <c r="L27" s="49"/>
      <c r="M27" s="49"/>
    </row>
    <row r="28" spans="1:13" ht="16.5" hidden="1" customHeight="1" x14ac:dyDescent="0.25">
      <c r="A28" s="44" t="s">
        <v>209</v>
      </c>
      <c r="B28" s="111" t="s">
        <v>165</v>
      </c>
      <c r="C28" s="112"/>
      <c r="D28" s="111" t="s">
        <v>159</v>
      </c>
      <c r="E28" s="112"/>
      <c r="F28" s="44" t="s">
        <v>159</v>
      </c>
      <c r="G28" s="100" t="s">
        <v>210</v>
      </c>
      <c r="H28" s="44"/>
      <c r="I28" s="47">
        <v>0</v>
      </c>
      <c r="J28" s="47">
        <v>0</v>
      </c>
      <c r="K28" s="47">
        <v>12</v>
      </c>
      <c r="L28" s="49"/>
      <c r="M28" s="49"/>
    </row>
    <row r="29" spans="1:13" ht="16.5" hidden="1" customHeight="1" x14ac:dyDescent="0.25">
      <c r="A29" s="44" t="s">
        <v>211</v>
      </c>
      <c r="B29" s="111" t="s">
        <v>165</v>
      </c>
      <c r="C29" s="112"/>
      <c r="D29" s="111" t="s">
        <v>159</v>
      </c>
      <c r="E29" s="112"/>
      <c r="F29" s="44" t="s">
        <v>160</v>
      </c>
      <c r="G29" s="100" t="s">
        <v>212</v>
      </c>
      <c r="H29" s="44"/>
      <c r="I29" s="47">
        <v>0</v>
      </c>
      <c r="J29" s="47">
        <v>0</v>
      </c>
      <c r="K29" s="47">
        <v>13</v>
      </c>
      <c r="L29" s="49"/>
      <c r="M29" s="49"/>
    </row>
    <row r="30" spans="1:13" ht="16.5" hidden="1" customHeight="1" x14ac:dyDescent="0.25">
      <c r="A30" s="44" t="s">
        <v>213</v>
      </c>
      <c r="B30" s="111" t="s">
        <v>165</v>
      </c>
      <c r="C30" s="112"/>
      <c r="D30" s="111" t="s">
        <v>159</v>
      </c>
      <c r="E30" s="112"/>
      <c r="F30" s="44" t="s">
        <v>161</v>
      </c>
      <c r="G30" s="100" t="s">
        <v>214</v>
      </c>
      <c r="H30" s="44"/>
      <c r="I30" s="47">
        <v>0</v>
      </c>
      <c r="J30" s="47">
        <v>0</v>
      </c>
      <c r="K30" s="47">
        <v>14</v>
      </c>
      <c r="L30" s="49"/>
      <c r="M30" s="49"/>
    </row>
    <row r="31" spans="1:13" ht="16.5" hidden="1" customHeight="1" x14ac:dyDescent="0.25">
      <c r="A31" s="44" t="s">
        <v>215</v>
      </c>
      <c r="B31" s="111" t="s">
        <v>165</v>
      </c>
      <c r="C31" s="112"/>
      <c r="D31" s="111" t="s">
        <v>160</v>
      </c>
      <c r="E31" s="112"/>
      <c r="F31" s="44" t="s">
        <v>171</v>
      </c>
      <c r="G31" s="100" t="s">
        <v>216</v>
      </c>
      <c r="H31" s="44"/>
      <c r="I31" s="47">
        <v>0</v>
      </c>
      <c r="J31" s="47">
        <v>0</v>
      </c>
      <c r="K31" s="47">
        <v>15</v>
      </c>
      <c r="L31" s="49"/>
      <c r="M31" s="49"/>
    </row>
    <row r="32" spans="1:13" ht="16.5" hidden="1" customHeight="1" x14ac:dyDescent="0.25">
      <c r="A32" s="44" t="s">
        <v>217</v>
      </c>
      <c r="B32" s="111" t="s">
        <v>165</v>
      </c>
      <c r="C32" s="112"/>
      <c r="D32" s="111" t="s">
        <v>160</v>
      </c>
      <c r="E32" s="112"/>
      <c r="F32" s="44" t="s">
        <v>159</v>
      </c>
      <c r="G32" s="100" t="s">
        <v>218</v>
      </c>
      <c r="H32" s="44"/>
      <c r="I32" s="47">
        <v>0</v>
      </c>
      <c r="J32" s="47">
        <v>0</v>
      </c>
      <c r="K32" s="47">
        <v>16</v>
      </c>
      <c r="L32" s="49"/>
      <c r="M32" s="49"/>
    </row>
    <row r="33" spans="1:13" ht="16.5" hidden="1" customHeight="1" x14ac:dyDescent="0.25">
      <c r="A33" s="44" t="s">
        <v>219</v>
      </c>
      <c r="B33" s="111" t="s">
        <v>165</v>
      </c>
      <c r="C33" s="112"/>
      <c r="D33" s="111" t="s">
        <v>160</v>
      </c>
      <c r="E33" s="112"/>
      <c r="F33" s="44" t="s">
        <v>160</v>
      </c>
      <c r="G33" s="100" t="s">
        <v>220</v>
      </c>
      <c r="H33" s="44"/>
      <c r="I33" s="47">
        <v>0</v>
      </c>
      <c r="J33" s="47">
        <v>0</v>
      </c>
      <c r="K33" s="47">
        <v>17</v>
      </c>
      <c r="L33" s="49"/>
      <c r="M33" s="49"/>
    </row>
    <row r="34" spans="1:13" ht="16.5" hidden="1" customHeight="1" x14ac:dyDescent="0.25">
      <c r="A34" s="44" t="s">
        <v>221</v>
      </c>
      <c r="B34" s="111" t="s">
        <v>165</v>
      </c>
      <c r="C34" s="112"/>
      <c r="D34" s="111" t="s">
        <v>160</v>
      </c>
      <c r="E34" s="112"/>
      <c r="F34" s="44" t="s">
        <v>161</v>
      </c>
      <c r="G34" s="100" t="s">
        <v>222</v>
      </c>
      <c r="H34" s="44"/>
      <c r="I34" s="47">
        <v>0</v>
      </c>
      <c r="J34" s="47">
        <v>0</v>
      </c>
      <c r="K34" s="47">
        <v>18</v>
      </c>
      <c r="L34" s="49"/>
      <c r="M34" s="49"/>
    </row>
    <row r="35" spans="1:13" ht="16.5" hidden="1" customHeight="1" x14ac:dyDescent="0.25">
      <c r="A35" s="44" t="s">
        <v>223</v>
      </c>
      <c r="B35" s="111" t="s">
        <v>165</v>
      </c>
      <c r="C35" s="112"/>
      <c r="D35" s="111" t="s">
        <v>160</v>
      </c>
      <c r="E35" s="112"/>
      <c r="F35" s="44" t="s">
        <v>162</v>
      </c>
      <c r="G35" s="100" t="s">
        <v>224</v>
      </c>
      <c r="H35" s="44"/>
      <c r="I35" s="47">
        <v>0</v>
      </c>
      <c r="J35" s="47">
        <v>0</v>
      </c>
      <c r="K35" s="47">
        <v>19</v>
      </c>
      <c r="L35" s="49"/>
      <c r="M35" s="49"/>
    </row>
    <row r="36" spans="1:13" ht="16.5" hidden="1" customHeight="1" x14ac:dyDescent="0.25">
      <c r="A36" s="44" t="s">
        <v>225</v>
      </c>
      <c r="B36" s="111" t="s">
        <v>165</v>
      </c>
      <c r="C36" s="112"/>
      <c r="D36" s="111" t="s">
        <v>161</v>
      </c>
      <c r="E36" s="112"/>
      <c r="F36" s="44" t="s">
        <v>171</v>
      </c>
      <c r="G36" s="100" t="s">
        <v>226</v>
      </c>
      <c r="H36" s="44"/>
      <c r="I36" s="47">
        <v>0</v>
      </c>
      <c r="J36" s="47">
        <v>0</v>
      </c>
      <c r="K36" s="47">
        <v>20</v>
      </c>
      <c r="L36" s="49"/>
      <c r="M36" s="49"/>
    </row>
    <row r="37" spans="1:13" ht="16.5" hidden="1" customHeight="1" x14ac:dyDescent="0.25">
      <c r="A37" s="44" t="s">
        <v>227</v>
      </c>
      <c r="B37" s="111" t="s">
        <v>165</v>
      </c>
      <c r="C37" s="112"/>
      <c r="D37" s="111" t="s">
        <v>161</v>
      </c>
      <c r="E37" s="112"/>
      <c r="F37" s="44" t="s">
        <v>159</v>
      </c>
      <c r="G37" s="100" t="s">
        <v>228</v>
      </c>
      <c r="H37" s="44"/>
      <c r="I37" s="47">
        <v>0</v>
      </c>
      <c r="J37" s="47">
        <v>0</v>
      </c>
      <c r="K37" s="47">
        <v>21</v>
      </c>
      <c r="L37" s="49"/>
      <c r="M37" s="49"/>
    </row>
    <row r="38" spans="1:13" ht="16.5" hidden="1" customHeight="1" x14ac:dyDescent="0.25">
      <c r="A38" s="44" t="s">
        <v>229</v>
      </c>
      <c r="B38" s="111" t="s">
        <v>165</v>
      </c>
      <c r="C38" s="112"/>
      <c r="D38" s="111" t="s">
        <v>161</v>
      </c>
      <c r="E38" s="112"/>
      <c r="F38" s="44" t="s">
        <v>160</v>
      </c>
      <c r="G38" s="100" t="s">
        <v>230</v>
      </c>
      <c r="H38" s="44"/>
      <c r="I38" s="47">
        <v>0</v>
      </c>
      <c r="J38" s="47">
        <v>0</v>
      </c>
      <c r="K38" s="47">
        <v>22</v>
      </c>
      <c r="L38" s="49"/>
      <c r="M38" s="49"/>
    </row>
    <row r="39" spans="1:13" ht="16.5" hidden="1" customHeight="1" x14ac:dyDescent="0.25">
      <c r="A39" s="44" t="s">
        <v>231</v>
      </c>
      <c r="B39" s="111" t="s">
        <v>165</v>
      </c>
      <c r="C39" s="112"/>
      <c r="D39" s="111" t="s">
        <v>161</v>
      </c>
      <c r="E39" s="112"/>
      <c r="F39" s="44" t="s">
        <v>161</v>
      </c>
      <c r="G39" s="100" t="s">
        <v>232</v>
      </c>
      <c r="H39" s="44"/>
      <c r="I39" s="47">
        <v>0</v>
      </c>
      <c r="J39" s="47">
        <v>0</v>
      </c>
      <c r="K39" s="47">
        <v>23</v>
      </c>
      <c r="L39" s="49"/>
      <c r="M39" s="49"/>
    </row>
    <row r="40" spans="1:13" ht="16.5" hidden="1" customHeight="1" x14ac:dyDescent="0.25">
      <c r="A40" s="44" t="s">
        <v>233</v>
      </c>
      <c r="B40" s="111" t="s">
        <v>165</v>
      </c>
      <c r="C40" s="112"/>
      <c r="D40" s="111" t="s">
        <v>161</v>
      </c>
      <c r="E40" s="112"/>
      <c r="F40" s="44" t="s">
        <v>162</v>
      </c>
      <c r="G40" s="100" t="s">
        <v>234</v>
      </c>
      <c r="H40" s="44"/>
      <c r="I40" s="47">
        <v>0</v>
      </c>
      <c r="J40" s="47">
        <v>0</v>
      </c>
      <c r="K40" s="47">
        <v>24</v>
      </c>
      <c r="L40" s="49"/>
      <c r="M40" s="49"/>
    </row>
    <row r="41" spans="1:13" ht="16.5" hidden="1" customHeight="1" x14ac:dyDescent="0.25">
      <c r="A41" s="44" t="s">
        <v>235</v>
      </c>
      <c r="B41" s="111" t="s">
        <v>165</v>
      </c>
      <c r="C41" s="112"/>
      <c r="D41" s="111" t="s">
        <v>162</v>
      </c>
      <c r="E41" s="112"/>
      <c r="F41" s="44" t="s">
        <v>171</v>
      </c>
      <c r="G41" s="100" t="s">
        <v>236</v>
      </c>
      <c r="H41" s="44"/>
      <c r="I41" s="47">
        <v>0</v>
      </c>
      <c r="J41" s="47">
        <v>0</v>
      </c>
      <c r="K41" s="47">
        <v>25</v>
      </c>
      <c r="L41" s="49"/>
      <c r="M41" s="49"/>
    </row>
    <row r="42" spans="1:13" ht="16.5" hidden="1" customHeight="1" x14ac:dyDescent="0.25">
      <c r="A42" s="44" t="s">
        <v>330</v>
      </c>
      <c r="B42" s="111" t="s">
        <v>165</v>
      </c>
      <c r="C42" s="112"/>
      <c r="D42" s="111" t="s">
        <v>162</v>
      </c>
      <c r="E42" s="112"/>
      <c r="F42" s="44" t="s">
        <v>159</v>
      </c>
      <c r="G42" s="100" t="s">
        <v>331</v>
      </c>
      <c r="H42" s="44"/>
      <c r="I42" s="47">
        <v>0</v>
      </c>
      <c r="J42" s="47">
        <v>0</v>
      </c>
      <c r="K42" s="47">
        <v>26</v>
      </c>
      <c r="L42" s="49"/>
      <c r="M42" s="49"/>
    </row>
    <row r="43" spans="1:13" ht="16.5" hidden="1" customHeight="1" x14ac:dyDescent="0.25">
      <c r="A43" s="44" t="s">
        <v>332</v>
      </c>
      <c r="B43" s="111" t="s">
        <v>165</v>
      </c>
      <c r="C43" s="112"/>
      <c r="D43" s="111" t="s">
        <v>163</v>
      </c>
      <c r="E43" s="112"/>
      <c r="F43" s="44" t="s">
        <v>171</v>
      </c>
      <c r="G43" s="100" t="s">
        <v>333</v>
      </c>
      <c r="H43" s="44"/>
      <c r="I43" s="47">
        <v>0</v>
      </c>
      <c r="J43" s="47">
        <v>0</v>
      </c>
      <c r="K43" s="47">
        <v>27</v>
      </c>
      <c r="L43" s="49"/>
      <c r="M43" s="49"/>
    </row>
    <row r="44" spans="1:13" ht="16.5" hidden="1" customHeight="1" x14ac:dyDescent="0.25">
      <c r="A44" s="44" t="s">
        <v>334</v>
      </c>
      <c r="B44" s="111" t="s">
        <v>165</v>
      </c>
      <c r="C44" s="112"/>
      <c r="D44" s="111" t="s">
        <v>163</v>
      </c>
      <c r="E44" s="112"/>
      <c r="F44" s="44" t="s">
        <v>159</v>
      </c>
      <c r="G44" s="100" t="s">
        <v>335</v>
      </c>
      <c r="H44" s="44"/>
      <c r="I44" s="47">
        <v>0</v>
      </c>
      <c r="J44" s="47">
        <v>0</v>
      </c>
      <c r="K44" s="47">
        <v>28</v>
      </c>
      <c r="L44" s="49"/>
      <c r="M44" s="49"/>
    </row>
    <row r="45" spans="1:13" ht="16.5" hidden="1" customHeight="1" x14ac:dyDescent="0.25">
      <c r="A45" s="44" t="s">
        <v>336</v>
      </c>
      <c r="B45" s="111" t="s">
        <v>165</v>
      </c>
      <c r="C45" s="112"/>
      <c r="D45" s="111" t="s">
        <v>164</v>
      </c>
      <c r="E45" s="112"/>
      <c r="F45" s="44" t="s">
        <v>171</v>
      </c>
      <c r="G45" s="100" t="s">
        <v>337</v>
      </c>
      <c r="H45" s="44"/>
      <c r="I45" s="47">
        <v>0</v>
      </c>
      <c r="J45" s="47">
        <v>0</v>
      </c>
      <c r="K45" s="47">
        <v>29</v>
      </c>
      <c r="L45" s="49"/>
      <c r="M45" s="49"/>
    </row>
    <row r="46" spans="1:13" ht="16.5" hidden="1" customHeight="1" x14ac:dyDescent="0.25">
      <c r="A46" s="44" t="s">
        <v>338</v>
      </c>
      <c r="B46" s="111" t="s">
        <v>165</v>
      </c>
      <c r="C46" s="112"/>
      <c r="D46" s="111" t="s">
        <v>164</v>
      </c>
      <c r="E46" s="112"/>
      <c r="F46" s="44" t="s">
        <v>159</v>
      </c>
      <c r="G46" s="100" t="s">
        <v>339</v>
      </c>
      <c r="H46" s="44"/>
      <c r="I46" s="47">
        <v>0</v>
      </c>
      <c r="J46" s="47">
        <v>0</v>
      </c>
      <c r="K46" s="47">
        <v>30</v>
      </c>
      <c r="L46" s="49"/>
      <c r="M46" s="49"/>
    </row>
    <row r="47" spans="1:13" ht="16.5" hidden="1" customHeight="1" x14ac:dyDescent="0.25">
      <c r="A47" s="44" t="s">
        <v>340</v>
      </c>
      <c r="B47" s="111" t="s">
        <v>165</v>
      </c>
      <c r="C47" s="112"/>
      <c r="D47" s="111" t="s">
        <v>164</v>
      </c>
      <c r="E47" s="112"/>
      <c r="F47" s="44" t="s">
        <v>160</v>
      </c>
      <c r="G47" s="100" t="s">
        <v>341</v>
      </c>
      <c r="H47" s="44"/>
      <c r="I47" s="47">
        <v>0</v>
      </c>
      <c r="J47" s="47">
        <v>0</v>
      </c>
      <c r="K47" s="47">
        <v>31</v>
      </c>
      <c r="L47" s="49"/>
      <c r="M47" s="49"/>
    </row>
    <row r="48" spans="1:13" ht="54.75" customHeight="1" x14ac:dyDescent="0.25">
      <c r="A48" s="41">
        <v>2400</v>
      </c>
      <c r="B48" s="171">
        <v>4</v>
      </c>
      <c r="C48" s="172"/>
      <c r="D48" s="171">
        <v>0</v>
      </c>
      <c r="E48" s="172"/>
      <c r="F48" s="41">
        <v>0</v>
      </c>
      <c r="G48" s="46" t="s">
        <v>237</v>
      </c>
      <c r="H48" s="41"/>
      <c r="I48" s="43">
        <f t="shared" ref="I48:I54" si="0">K48</f>
        <v>140000</v>
      </c>
      <c r="J48" s="43"/>
      <c r="K48" s="43">
        <f>K49</f>
        <v>140000</v>
      </c>
      <c r="L48" s="49"/>
      <c r="M48" s="49"/>
    </row>
    <row r="49" spans="1:15" ht="54.75" customHeight="1" x14ac:dyDescent="0.25">
      <c r="A49" s="44">
        <v>2490</v>
      </c>
      <c r="B49" s="167">
        <v>4</v>
      </c>
      <c r="C49" s="168"/>
      <c r="D49" s="167">
        <v>9</v>
      </c>
      <c r="E49" s="168"/>
      <c r="F49" s="44">
        <v>0</v>
      </c>
      <c r="G49" s="14" t="s">
        <v>238</v>
      </c>
      <c r="H49" s="44"/>
      <c r="I49" s="47">
        <f t="shared" si="0"/>
        <v>140000</v>
      </c>
      <c r="J49" s="47"/>
      <c r="K49" s="47">
        <f>K50</f>
        <v>140000</v>
      </c>
      <c r="L49" s="49"/>
      <c r="M49" s="49"/>
    </row>
    <row r="50" spans="1:15" ht="54.75" customHeight="1" x14ac:dyDescent="0.25">
      <c r="A50" s="44">
        <v>2491</v>
      </c>
      <c r="B50" s="167">
        <v>4</v>
      </c>
      <c r="C50" s="168"/>
      <c r="D50" s="167">
        <v>9</v>
      </c>
      <c r="E50" s="168"/>
      <c r="F50" s="44">
        <v>1</v>
      </c>
      <c r="G50" s="14" t="s">
        <v>238</v>
      </c>
      <c r="H50" s="44"/>
      <c r="I50" s="47">
        <f t="shared" si="0"/>
        <v>140000</v>
      </c>
      <c r="J50" s="47"/>
      <c r="K50" s="47">
        <f>K51+K52</f>
        <v>140000</v>
      </c>
      <c r="L50" s="49"/>
      <c r="M50" s="49"/>
    </row>
    <row r="51" spans="1:15" ht="54.75" customHeight="1" x14ac:dyDescent="0.25">
      <c r="A51" s="44">
        <v>6110</v>
      </c>
      <c r="B51" s="101"/>
      <c r="C51" s="66"/>
      <c r="D51" s="101"/>
      <c r="E51" s="66"/>
      <c r="F51" s="44"/>
      <c r="G51" s="14" t="s">
        <v>312</v>
      </c>
      <c r="H51" s="44">
        <v>8111</v>
      </c>
      <c r="I51" s="47">
        <f t="shared" si="0"/>
        <v>0</v>
      </c>
      <c r="J51" s="47"/>
      <c r="K51" s="47">
        <v>0</v>
      </c>
      <c r="L51" s="49"/>
      <c r="M51" s="49"/>
    </row>
    <row r="52" spans="1:15" ht="42" customHeight="1" x14ac:dyDescent="0.25">
      <c r="A52" s="44">
        <v>6410</v>
      </c>
      <c r="B52" s="101"/>
      <c r="C52" s="66"/>
      <c r="D52" s="101"/>
      <c r="E52" s="66"/>
      <c r="F52" s="44"/>
      <c r="G52" s="14" t="s">
        <v>314</v>
      </c>
      <c r="H52" s="44">
        <v>84111</v>
      </c>
      <c r="I52" s="47">
        <f t="shared" si="0"/>
        <v>140000</v>
      </c>
      <c r="J52" s="47"/>
      <c r="K52" s="47">
        <v>140000</v>
      </c>
      <c r="L52" s="49"/>
      <c r="M52" s="49"/>
    </row>
    <row r="53" spans="1:15" s="99" customFormat="1" ht="45" customHeight="1" x14ac:dyDescent="0.25">
      <c r="A53" s="41">
        <v>2600</v>
      </c>
      <c r="B53" s="171">
        <v>6</v>
      </c>
      <c r="C53" s="172"/>
      <c r="D53" s="171" t="s">
        <v>171</v>
      </c>
      <c r="E53" s="172"/>
      <c r="F53" s="41" t="s">
        <v>171</v>
      </c>
      <c r="G53" s="14" t="s">
        <v>239</v>
      </c>
      <c r="H53" s="41"/>
      <c r="I53" s="47">
        <f t="shared" si="0"/>
        <v>-200000</v>
      </c>
      <c r="J53" s="43" t="s">
        <v>304</v>
      </c>
      <c r="K53" s="43">
        <f>K54</f>
        <v>-200000</v>
      </c>
      <c r="L53" s="98"/>
      <c r="M53" s="98"/>
    </row>
    <row r="54" spans="1:15" ht="45" customHeight="1" x14ac:dyDescent="0.25">
      <c r="A54" s="44">
        <v>2610</v>
      </c>
      <c r="B54" s="167">
        <v>6</v>
      </c>
      <c r="C54" s="168"/>
      <c r="D54" s="167">
        <v>1</v>
      </c>
      <c r="E54" s="168"/>
      <c r="F54" s="44" t="s">
        <v>171</v>
      </c>
      <c r="G54" s="14" t="s">
        <v>280</v>
      </c>
      <c r="H54" s="44"/>
      <c r="I54" s="47">
        <f t="shared" si="0"/>
        <v>-200000</v>
      </c>
      <c r="J54" s="47" t="s">
        <v>304</v>
      </c>
      <c r="K54" s="47">
        <f>K55</f>
        <v>-200000</v>
      </c>
      <c r="L54" s="49"/>
      <c r="M54" s="49"/>
    </row>
    <row r="55" spans="1:15" ht="45" customHeight="1" x14ac:dyDescent="0.25">
      <c r="A55" s="44">
        <v>2611</v>
      </c>
      <c r="B55" s="167">
        <v>6</v>
      </c>
      <c r="C55" s="168"/>
      <c r="D55" s="167">
        <v>1</v>
      </c>
      <c r="E55" s="168"/>
      <c r="F55" s="44" t="s">
        <v>159</v>
      </c>
      <c r="G55" s="14" t="s">
        <v>280</v>
      </c>
      <c r="H55" s="44"/>
      <c r="I55" s="47">
        <f>K55</f>
        <v>-200000</v>
      </c>
      <c r="J55" s="47" t="s">
        <v>304</v>
      </c>
      <c r="K55" s="47">
        <f>K56</f>
        <v>-200000</v>
      </c>
      <c r="L55" s="49"/>
      <c r="M55" s="49"/>
    </row>
    <row r="56" spans="1:15" ht="32.25" customHeight="1" x14ac:dyDescent="0.25">
      <c r="A56" s="44"/>
      <c r="B56" s="167"/>
      <c r="C56" s="168"/>
      <c r="D56" s="167"/>
      <c r="E56" s="168"/>
      <c r="F56" s="44"/>
      <c r="G56" s="74" t="s">
        <v>306</v>
      </c>
      <c r="H56" s="44">
        <v>5113</v>
      </c>
      <c r="I56" s="47">
        <f>K56</f>
        <v>-200000</v>
      </c>
      <c r="J56" s="47" t="s">
        <v>304</v>
      </c>
      <c r="K56" s="47">
        <v>-200000</v>
      </c>
      <c r="L56" s="49"/>
      <c r="M56" s="49"/>
    </row>
    <row r="57" spans="1:15" ht="1.5" customHeight="1" x14ac:dyDescent="0.25">
      <c r="C57" s="169"/>
      <c r="D57" s="169"/>
      <c r="E57" s="169"/>
      <c r="F57" s="169"/>
      <c r="G57" s="169"/>
      <c r="H57" s="169"/>
      <c r="I57" s="169"/>
      <c r="J57" s="169"/>
      <c r="K57" s="169"/>
    </row>
    <row r="58" spans="1:15" ht="9" hidden="1" customHeight="1" x14ac:dyDescent="0.25"/>
    <row r="59" spans="1:15" ht="107.25" customHeight="1" x14ac:dyDescent="0.25">
      <c r="A59" s="170" t="s">
        <v>342</v>
      </c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</row>
    <row r="60" spans="1:15" ht="14.25" x14ac:dyDescent="0.25">
      <c r="A60" s="99"/>
      <c r="B60" s="99"/>
      <c r="C60" s="99"/>
      <c r="D60" s="99"/>
      <c r="E60" s="99"/>
      <c r="F60" s="99"/>
      <c r="G60" s="99"/>
      <c r="H60" s="99"/>
      <c r="I60" s="99"/>
      <c r="J60" s="99"/>
      <c r="K60" s="99"/>
    </row>
  </sheetData>
  <mergeCells count="98">
    <mergeCell ref="A8:K8"/>
    <mergeCell ref="J2:K2"/>
    <mergeCell ref="J3:L3"/>
    <mergeCell ref="I4:N4"/>
    <mergeCell ref="A5:K5"/>
    <mergeCell ref="A7:K7"/>
    <mergeCell ref="A9:K11"/>
    <mergeCell ref="I12:M12"/>
    <mergeCell ref="A13:A14"/>
    <mergeCell ref="B13:C14"/>
    <mergeCell ref="D13:E14"/>
    <mergeCell ref="F13:F14"/>
    <mergeCell ref="G13:G14"/>
    <mergeCell ref="H13:H14"/>
    <mergeCell ref="I13:I14"/>
    <mergeCell ref="J13:K13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6:C56"/>
    <mergeCell ref="D56:E56"/>
    <mergeCell ref="C57:K57"/>
    <mergeCell ref="A59:O59"/>
    <mergeCell ref="B53:C53"/>
    <mergeCell ref="D53:E53"/>
    <mergeCell ref="B54:C54"/>
    <mergeCell ref="D54:E54"/>
    <mergeCell ref="B55:C55"/>
    <mergeCell ref="D55:E55"/>
  </mergeCells>
  <pageMargins left="0" right="0" top="0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հատված 1</vt:lpstr>
      <vt:lpstr>հատված 2</vt:lpstr>
      <vt:lpstr>հատված 3</vt:lpstr>
      <vt:lpstr>հատված 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2025-12-03T11:06:53Z</cp:lastPrinted>
  <dcterms:created xsi:type="dcterms:W3CDTF">2015-06-05T18:17:20Z</dcterms:created>
  <dcterms:modified xsi:type="dcterms:W3CDTF">2025-12-03T11:23:55Z</dcterms:modified>
</cp:coreProperties>
</file>