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eline.Danielyan\Desktop\6340 H1 USA herdzakman msin\"/>
    </mc:Choice>
  </mc:AlternateContent>
  <xr:revisionPtr revIDLastSave="0" documentId="8_{C82D32DF-8717-4867-B5CA-72FDE223DD2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  <sheet name="2" sheetId="2" r:id="rId2"/>
    <sheet name="3" sheetId="6" r:id="rId3"/>
    <sheet name="4" sheetId="7" r:id="rId4"/>
    <sheet name="5" sheetId="9" r:id="rId5"/>
  </sheets>
  <definedNames>
    <definedName name="_xlnm.Print_Area" localSheetId="0">'1'!$A$1:$F$34</definedName>
    <definedName name="_xlnm.Print_Area" localSheetId="1">'2'!$A$1:$I$35</definedName>
    <definedName name="_xlnm.Print_Area" localSheetId="2">'3'!$A$1:$E$32</definedName>
    <definedName name="_xlnm.Print_Area" localSheetId="3">'4'!$A$1:$E$32</definedName>
    <definedName name="_xlnm.Print_Area" localSheetId="4">'5'!$A$1:$I$10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I10" i="9"/>
  <c r="A16" i="7" l="1"/>
  <c r="F15" i="2" l="1"/>
  <c r="E17" i="6" l="1"/>
  <c r="E17" i="7" s="1"/>
  <c r="D17" i="6"/>
  <c r="D17" i="7" s="1"/>
  <c r="D32" i="7" s="1"/>
  <c r="C17" i="6"/>
  <c r="C17" i="7" s="1"/>
  <c r="C32" i="7" s="1"/>
  <c r="H21" i="2"/>
  <c r="H20" i="2" s="1"/>
  <c r="H19" i="2" s="1"/>
  <c r="H17" i="2" s="1"/>
  <c r="H15" i="2" s="1"/>
  <c r="H13" i="2" s="1"/>
  <c r="H11" i="2" s="1"/>
  <c r="H9" i="2" s="1"/>
  <c r="G21" i="2"/>
  <c r="G20" i="2" s="1"/>
  <c r="G19" i="2" s="1"/>
  <c r="G17" i="2" s="1"/>
  <c r="G15" i="2" s="1"/>
  <c r="G13" i="2" s="1"/>
  <c r="G11" i="2" s="1"/>
  <c r="G9" i="2" s="1"/>
  <c r="E29" i="1"/>
  <c r="H35" i="2" s="1"/>
  <c r="H34" i="2" s="1"/>
  <c r="H33" i="2" s="1"/>
  <c r="H32" i="2" s="1"/>
  <c r="H30" i="2" s="1"/>
  <c r="H28" i="2" s="1"/>
  <c r="H26" i="2" s="1"/>
  <c r="H24" i="2" s="1"/>
  <c r="H22" i="2" s="1"/>
  <c r="E9" i="1"/>
  <c r="E8" i="1" s="1"/>
  <c r="D29" i="1"/>
  <c r="G35" i="2" s="1"/>
  <c r="G34" i="2" s="1"/>
  <c r="G33" i="2" s="1"/>
  <c r="G32" i="2" s="1"/>
  <c r="G30" i="2" s="1"/>
  <c r="G28" i="2" s="1"/>
  <c r="G26" i="2" s="1"/>
  <c r="G24" i="2" s="1"/>
  <c r="G22" i="2" s="1"/>
  <c r="D9" i="1"/>
  <c r="D8" i="1" s="1"/>
  <c r="E22" i="1" l="1"/>
  <c r="E21" i="1" s="1"/>
  <c r="E7" i="1" s="1"/>
  <c r="D32" i="6"/>
  <c r="H8" i="2"/>
  <c r="G8" i="2"/>
  <c r="D22" i="1"/>
  <c r="D21" i="1" s="1"/>
  <c r="D7" i="1" s="1"/>
  <c r="C32" i="6"/>
  <c r="B12" i="6"/>
  <c r="B12" i="7" s="1"/>
  <c r="B11" i="7"/>
  <c r="B8" i="9" s="1"/>
  <c r="I9" i="9" l="1"/>
  <c r="I8" i="9" s="1"/>
  <c r="I7" i="9" s="1"/>
  <c r="I6" i="9" s="1"/>
  <c r="E32" i="7" l="1"/>
  <c r="I21" i="2"/>
  <c r="I20" i="2" s="1"/>
  <c r="I19" i="2" s="1"/>
  <c r="I17" i="2" s="1"/>
  <c r="I15" i="2" s="1"/>
  <c r="I13" i="2" s="1"/>
  <c r="I11" i="2" s="1"/>
  <c r="F29" i="1"/>
  <c r="I35" i="2" s="1"/>
  <c r="I34" i="2" s="1"/>
  <c r="I33" i="2" s="1"/>
  <c r="I32" i="2" s="1"/>
  <c r="I30" i="2" s="1"/>
  <c r="I28" i="2" s="1"/>
  <c r="I26" i="2" s="1"/>
  <c r="I24" i="2" s="1"/>
  <c r="E32" i="6" l="1"/>
  <c r="F9" i="1"/>
  <c r="F8" i="1" s="1"/>
  <c r="I9" i="2" l="1"/>
  <c r="I22" i="2" l="1"/>
  <c r="I8" i="2" s="1"/>
  <c r="F22" i="1" l="1"/>
  <c r="F21" i="1" s="1"/>
  <c r="F7" i="1" s="1"/>
</calcChain>
</file>

<file path=xl/sharedStrings.xml><?xml version="1.0" encoding="utf-8"?>
<sst xmlns="http://schemas.openxmlformats.org/spreadsheetml/2006/main" count="219" uniqueCount="126">
  <si>
    <t xml:space="preserve"> Հավելված N 1
</t>
  </si>
  <si>
    <t>Ծրագրային դասիչը</t>
  </si>
  <si>
    <t>Բյուջետային գլխավոր կարգադրիչների, ծրագրերի և միջոցառումների անվանումները</t>
  </si>
  <si>
    <t>Ցուցանիշների փոփոխությունը (ավելացումները նշված են դրական նշանով, իսկ նվազեցումները` փակագծերում)</t>
  </si>
  <si>
    <t>Ծրագիր</t>
  </si>
  <si>
    <t>Միջոցառում</t>
  </si>
  <si>
    <t xml:space="preserve"> Տարի</t>
  </si>
  <si>
    <t>ԸՆԴԱՄԵՆԸ ԾԱԽՍԵՐ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</si>
  <si>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</si>
  <si>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</si>
  <si>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</si>
  <si>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</si>
  <si>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</si>
  <si>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</si>
  <si>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</si>
  <si>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այդ թվում`</t>
  </si>
  <si>
    <t xml:space="preserve"> Հավելված N2
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</si>
  <si>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</si>
  <si>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</si>
  <si>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</si>
  <si>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</si>
  <si>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</si>
  <si>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</si>
  <si>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</si>
  <si>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</si>
  <si>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</si>
  <si>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01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</si>
  <si>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</si>
  <si>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</si>
  <si>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</si>
  <si>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Ծրագրի դասիչը </t>
  </si>
  <si>
    <t xml:space="preserve"> Ծրագրի անվանումը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</si>
  <si>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</si>
  <si>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</si>
  <si>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</si>
  <si>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</si>
  <si>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</si>
  <si>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</si>
  <si>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</si>
  <si>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</si>
  <si>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>հազար դրամ</t>
  </si>
  <si>
    <t xml:space="preserve"> Տարի </t>
  </si>
  <si>
    <t xml:space="preserve"> Ծրագրի միջոցառումներ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</si>
  <si>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</si>
  <si>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</si>
  <si>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</si>
  <si>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</si>
  <si>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</si>
  <si>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</si>
  <si>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</si>
  <si>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11</t>
  </si>
  <si>
    <t xml:space="preserve"> ՀԻՄՆԱԿԱՆ ԲԱԺԻՆՆԵՐԻՆ ՉԴԱՍՎՈՂ ՊԱՀՈՒՍՏԱՅԻՆ ՖՈՆԴԵՐ</t>
  </si>
  <si>
    <t xml:space="preserve"> ԱՅԼ  ԾԱԽՍԵՐ</t>
  </si>
  <si>
    <t xml:space="preserve"> Պահուստային միջոցներ</t>
  </si>
  <si>
    <t xml:space="preserve"> 1139 </t>
  </si>
  <si>
    <t xml:space="preserve"> ՀՀ կառավարության պահուստային ֆոնդ </t>
  </si>
  <si>
    <t xml:space="preserve"> Ծրագրի միջոցառումները </t>
  </si>
  <si>
    <t xml:space="preserve"> 11001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</si>
  <si>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</si>
  <si>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 </t>
  </si>
  <si>
    <t xml:space="preserve"> Հանրային հեռարձակողի խորհուրդ</t>
  </si>
  <si>
    <t xml:space="preserve"> 1042</t>
  </si>
  <si>
    <t xml:space="preserve"> Ռադիո և հեռուստահաղորդումների հեռարձակում</t>
  </si>
  <si>
    <t xml:space="preserve"> Ապահովել բազմազան տեղեկատվական, ճանաչողական, կրթական, ժամանցային հեռուստատեսային և ռադիո հաղորդումների արտադրություն և հեռարձակում</t>
  </si>
  <si>
    <t xml:space="preserve"> Բազմազան տեղեկատվական, ճանաչողական, կրթական, ժամանցային հեռուստատեսային և ռադիո հաղորդումների արտադրության և հեռարձակման ապահովում</t>
  </si>
  <si>
    <t xml:space="preserve"> 08</t>
  </si>
  <si>
    <t xml:space="preserve"> ՀԱՆԳԻՍՏ, ՄՇԱԿՈՒՅԹ ԵՎ ԿՐՈՆ</t>
  </si>
  <si>
    <t>03</t>
  </si>
  <si>
    <t xml:space="preserve"> Ռադիո և հեռուստահաղորդումների հեռարձակման և հրատարակչական ծառայություններ</t>
  </si>
  <si>
    <t>Հեռուստառադիոհաղորդումներ</t>
  </si>
  <si>
    <t xml:space="preserve"> 1042 </t>
  </si>
  <si>
    <t xml:space="preserve"> Ռադիո և հեռուստահաղորդումների հեռարձակում </t>
  </si>
  <si>
    <t>Ծառայությունների մատուցում</t>
  </si>
  <si>
    <t>Հավելված N4</t>
  </si>
  <si>
    <t>Հավելված N3</t>
  </si>
  <si>
    <t>Միջոցառման նկարագրությունը`</t>
  </si>
  <si>
    <t>Միջոցառման անվանումը`</t>
  </si>
  <si>
    <t xml:space="preserve"> Աղյուսակ 9.47 </t>
  </si>
  <si>
    <t xml:space="preserve"> Աղյուսակ 9.1.59</t>
  </si>
  <si>
    <t xml:space="preserve">Միջոցառման դասիչը` </t>
  </si>
  <si>
    <t xml:space="preserve">Միջոցառման անվանումը` </t>
  </si>
  <si>
    <t xml:space="preserve">Նկարագրությունը` </t>
  </si>
  <si>
    <t xml:space="preserve">Ծրագրի դասիչը` </t>
  </si>
  <si>
    <t xml:space="preserve">Միջոցառման տեսակը` </t>
  </si>
  <si>
    <t xml:space="preserve">Միջոցառման վրա կատարվող ծախսը (հազար դրամ) </t>
  </si>
  <si>
    <t xml:space="preserve"> «Գնումների մասին» ՀՀ օրենքի համաձայն ընտրված կազմակերպություն </t>
  </si>
  <si>
    <t xml:space="preserve">Ծառայությունը մատուցող կազմակերպության անվանումը </t>
  </si>
  <si>
    <t>Գնման առարկայի</t>
  </si>
  <si>
    <t>Ցուցանիշների փոփոխությունը (ավելացումները նշված են դրական նշանով)</t>
  </si>
  <si>
    <t xml:space="preserve"> Կոդը</t>
  </si>
  <si>
    <t xml:space="preserve"> Անվանումը</t>
  </si>
  <si>
    <t xml:space="preserve"> Գնման ձևը</t>
  </si>
  <si>
    <t xml:space="preserve"> Չափման միավորը</t>
  </si>
  <si>
    <t>Միավորի գինը</t>
  </si>
  <si>
    <t xml:space="preserve"> Քանակը</t>
  </si>
  <si>
    <t>Գումարը, (հազ.դրամ)</t>
  </si>
  <si>
    <t xml:space="preserve"> Բաժին N 08</t>
  </si>
  <si>
    <t xml:space="preserve"> Խումբ N 03</t>
  </si>
  <si>
    <t xml:space="preserve"> Դաս N 01</t>
  </si>
  <si>
    <t xml:space="preserve"> Հեռուստառադիոհաղորդումներ</t>
  </si>
  <si>
    <t xml:space="preserve"> </t>
  </si>
  <si>
    <t xml:space="preserve"> ՄԱՍ III. ԾԱՌԱՅՈՒԹՅՈՒՆՆԵՐ</t>
  </si>
  <si>
    <t xml:space="preserve"> ՄԱ</t>
  </si>
  <si>
    <t xml:space="preserve"> դրամ</t>
  </si>
  <si>
    <t>Հավելված N5</t>
  </si>
  <si>
    <t>«ՀԱՅԱՍՏԱՆԻ  ՀԱՆՐԱՊԵՏՈՒԹՅԱՆ 2024 ԹՎԱԿԱՆԻ ՊԵՏԱԿԱՆ ԲՅՈՒՋԵԻ ՄԱՍԻՆ» ՀԱՅԱՍՏԱՆԻ  ՀԱՆՐԱՊԵՏՈՒԹՅԱՆ ՕՐԵՆՔԻ N 1 ՀԱՎԵԼՎԱԾԻ N2 ԱՂՅՈՒՍԱԿՈՒՄ ԿԱՏԱՐՎՈՂ ՎԵՐԱԲԱՇԽՈՒՄԸ ԵՎ ՀԱՅԱՍՏԱՆԻ  ՀԱՆՐԱՊԵՏՈՒԹՅԱՆ ԿԱՌԱՎԱՐՈՒԹՅԱՆ 2023 ԹՎԱԿԱՆԻ ԴԵԿՏԵՄԲԵՐԻ 28-Ի N 2323-Ն ՈՐՈՇՄԱՆ N 5 ՀԱՎԵԼՎԱԾԻ N1  ԱՂՅՈՒՍԱԿՈՒՄ ԿԱՏԱՐՎՈՂ ՓՈՓՈԽՈՒԹՅՈՒՆՆԵՐԸ  ԵՎ ԼՐԱՑՈՒՄՆԵՐԸ</t>
  </si>
  <si>
    <t xml:space="preserve">ՀՀ կառավարության 2024 թվականի
-ի  N       -Ն որոշման 
</t>
  </si>
  <si>
    <t xml:space="preserve">ՀՀ կառավարության 2024 թվականի
 N       -Ն որոշման 
</t>
  </si>
  <si>
    <t>ՀԱՅԱՍՏԱՆԻ ՀԱՆՐԱՊԵՏՈՒԹՅԱՆ ԿԱՌԱՎԱՐՈՒԹՅԱՆ 2023 ԹՎԱԿԱՆԻ ԴԵԿՏԵՄԲԵՐԻ 28-Ի N 2323-Ն ՈՐՈՇՄԱՆ N 3 ԵՎ 4 ՀԱՎԵԼՎԱԾՆԵՐՈՒՄ ԿԱՏԱՐՎՈՂ ՓՈՓՈԽՈՒԹՅՈՒՆՆԵՐԸ ԵՎ ԼՐԱՑՈՒՄՆԵՐԸ</t>
  </si>
  <si>
    <t xml:space="preserve">ՀՀ կառավարության 2024 թվականի
N       -Ն որոշման 
</t>
  </si>
  <si>
    <t xml:space="preserve">ՀՀ կառավարության 2024 թվականի
N       -Ն որոշման </t>
  </si>
  <si>
    <t>ՀԱՅԱՍՏԱՆԻ ՀԱՆՐԱՊԵՏՈՒԹՅԱՆ ԿԱՌԱՎԱՐՈՒԹՅԱՆ 2023 ԹՎԱԿԱՆԻ ԴԵԿՏԵՄԲԵՐԻ 28-Ի N 2323-Ն ՈՐՈՇՄԱՆ N10 ՀԱՎԵԼՎԱԾՈՒՄ ԿԱՏԱՐՎՈՂ  ԼՐԱՑՈՒՄԸ</t>
  </si>
  <si>
    <t>Ընդհանուր և լրատվական ուղղվածության հեռուստատեսային ծառայություններ</t>
  </si>
  <si>
    <t xml:space="preserve"> 1042  11002</t>
  </si>
  <si>
    <t>Ընդհանուր և լրատվական ուղղվածության հեռուստատեսային հաղորդումների պատրաստում և հեռարձակում</t>
  </si>
  <si>
    <t>Կիսամյակ</t>
  </si>
  <si>
    <t>Ինն ամիս</t>
  </si>
  <si>
    <t xml:space="preserve">  Ցուցանիշների փոփոխությունը (ավելացումները նշված են դրական նշանով)</t>
  </si>
  <si>
    <t>Աղյուսակ 9.27</t>
  </si>
  <si>
    <r>
      <t xml:space="preserve">ՀԱՅԱՍՏԱՆԻ ՀԱՆՐԱՊԵՏՈՒԹՅԱՆ ԿԱՌԱՎԱՐՈՒԹՅԱՆ 2023 ԹՎԱԿԱՆԻ ԴԵԿՏԵՄԲԵՐԻ 28-Ի N 2323-Ն ՈՐՈՇՄԱՆ N 9.1 ՀԱՎԵԼՎԱԾԻ   NN </t>
    </r>
    <r>
      <rPr>
        <b/>
        <sz val="11"/>
        <color rgb="FFFF0000"/>
        <rFont val="GHEA Grapalat"/>
        <family val="3"/>
      </rPr>
      <t>9.1.33</t>
    </r>
    <r>
      <rPr>
        <b/>
        <sz val="11"/>
        <color theme="1"/>
        <rFont val="GHEA Grapalat"/>
        <family val="3"/>
        <charset val="1"/>
      </rPr>
      <t xml:space="preserve"> ԵՎ 9.1.59 ԱՂՅՈՒՍԱԿՆԵՐՈՒՄ  ԿԱՏԱՐՎՈՂ ՓՈՓՈԽՈՒԹՅՈՒՆՆԵՐԸ  ԵՎ ԼՐԱՑՈՒՄՆԵՐԸ  </t>
    </r>
  </si>
  <si>
    <t xml:space="preserve"> Աղյուսակ 9.1.33</t>
  </si>
  <si>
    <t>Տեղեկատվական ծառայություններ</t>
  </si>
  <si>
    <t>հեռուստատեսային արտադրանքի հետ կապված ծառայություններ</t>
  </si>
  <si>
    <t>92221100/1</t>
  </si>
  <si>
    <t xml:space="preserve">ՀԱՅԱՍՏԱՆԻ ՀԱՆՐԱՊԵՏՈՒԹՅԱՆ ԿԱՌԱՎԱՐՈՒԹՅԱՆ 2023 ԹՎԱԿԱՆԻ ԴԵԿՏԵՄԲԵՐԻ 28-Ի N 2323-Ն ՈՐՈՇՄԱՆ N 9 ՀԱՎԵԼՎԱԾԻ  NN 9.27 ԵՎ 9.47 ԱՂՅՈՒՍԱԿՆԵՐՈՒՄ  ԿԱՏԱՐՎՈՂ ՓՈՓՈԽՈՒԹՅՈՒՆՆԵՐԸ  ԵՎ ԼՐԱՑՈՒՄՆԵՐԸ  </t>
  </si>
  <si>
    <t>ԱՄՆ Կալիֆորնիա նահանգում մալուխային ցանցի միջոցով Հանրային հեռուստաընկերության  «Առաջին Ալիք Ամերիկա»–յի եթերում հեռաուստահաղորդումների հեռարձակում, ամիս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</si>
</sst>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.00_);_(* \(#,##0.00\);_(* \-??_);_(@_)"/>
    <numFmt numFmtId="165" formatCode="_-* #,##0.00\ _₽_-;\-* #,##0.00\ _₽_-;_-* \-??\ _₽_-;_-@_-"/>
    <numFmt numFmtId="166" formatCode="##,##0.0;\(##,##0.0\);\-"/>
    <numFmt numFmtId="167" formatCode="_-* #,##0.00_р_._-;\-* #,##0.00_р_._-;_-* \-??_р_._-;_-@_-"/>
    <numFmt numFmtId="168" formatCode="#,##0.0_);\(#,##0.0\)"/>
    <numFmt numFmtId="169" formatCode="_-* #,##0.0\ _₽_-;\-* #,##0.0\ _₽_-;_-* \-??\ _₽_-;_-@_-"/>
    <numFmt numFmtId="170" formatCode="_-* #,##0\ _₽_-;\-* #,##0\ _₽_-;_-* \-??\ _₽_-;_-@_-"/>
    <numFmt numFmtId="171" formatCode="_(* #,##0.0_);_(* \(#,##0.0\);_(* &quot;-&quot;??_);_(@_)"/>
    <numFmt numFmtId="172" formatCode="_-* #,##0.00_-;\-* #,##0.00_-;_-* &quot;-&quot;??_-;_-@_-"/>
  </numFmts>
  <fonts count="81">
    <font>
      <sz val="10"/>
      <name val="Arial Armenian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GHEA Grapalat"/>
      <family val="2"/>
      <charset val="1"/>
    </font>
    <font>
      <sz val="10"/>
      <name val="Arial"/>
      <family val="2"/>
      <charset val="204"/>
    </font>
    <font>
      <i/>
      <sz val="8"/>
      <name val="GHEA Grapalat"/>
      <family val="2"/>
      <charset val="1"/>
    </font>
    <font>
      <sz val="10"/>
      <color rgb="FF000000"/>
      <name val="MS Sans Serif"/>
      <family val="2"/>
      <charset val="1"/>
    </font>
    <font>
      <sz val="11"/>
      <name val="GHEA Grapalat"/>
      <family val="3"/>
      <charset val="1"/>
    </font>
    <font>
      <b/>
      <sz val="11"/>
      <name val="GHEA Grapalat"/>
      <family val="3"/>
      <charset val="1"/>
    </font>
    <font>
      <sz val="10"/>
      <name val="Arial Armenian"/>
      <family val="2"/>
      <charset val="1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GHEA Grapalat"/>
      <family val="2"/>
    </font>
    <font>
      <b/>
      <sz val="18"/>
      <color theme="3"/>
      <name val="Calibri Light"/>
      <family val="2"/>
      <scheme val="major"/>
    </font>
    <font>
      <sz val="12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i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  <charset val="1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0"/>
      <color rgb="FFFF0000"/>
      <name val="Arial Armenian"/>
      <family val="2"/>
      <charset val="1"/>
    </font>
    <font>
      <sz val="11"/>
      <color rgb="FFFF0000"/>
      <name val="GHEA Grapalat"/>
      <family val="3"/>
      <charset val="1"/>
    </font>
    <font>
      <sz val="11"/>
      <color rgb="FFFF0000"/>
      <name val="Arial Armenian"/>
      <family val="2"/>
      <charset val="1"/>
    </font>
    <font>
      <sz val="11"/>
      <name val="Arial Armenian"/>
      <family val="2"/>
      <charset val="1"/>
    </font>
    <font>
      <sz val="10"/>
      <name val="GHEA Grapalat"/>
      <family val="3"/>
    </font>
    <font>
      <sz val="10"/>
      <color theme="1"/>
      <name val="Arial Armenian"/>
      <family val="2"/>
      <charset val="1"/>
    </font>
    <font>
      <sz val="10"/>
      <color theme="1"/>
      <name val="GHEA Grapalat"/>
      <family val="3"/>
      <charset val="1"/>
    </font>
    <font>
      <b/>
      <sz val="11"/>
      <color theme="1"/>
      <name val="GHEA Grapalat"/>
      <family val="3"/>
      <charset val="1"/>
    </font>
    <font>
      <sz val="11"/>
      <color theme="1"/>
      <name val="GHEA Grapalat"/>
      <family val="3"/>
      <charset val="1"/>
    </font>
    <font>
      <sz val="11"/>
      <color theme="1"/>
      <name val="Arial Armenian"/>
      <family val="2"/>
      <charset val="1"/>
    </font>
    <font>
      <b/>
      <sz val="11"/>
      <name val="GHEA Grapalat"/>
      <family val="2"/>
    </font>
    <font>
      <i/>
      <sz val="11"/>
      <name val="GHEA Grapalat"/>
      <family val="2"/>
    </font>
    <font>
      <b/>
      <sz val="1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</fonts>
  <fills count="5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0">
    <xf numFmtId="0" fontId="0" fillId="0" borderId="0"/>
    <xf numFmtId="165" fontId="12" fillId="0" borderId="0" applyBorder="0" applyProtection="0"/>
    <xf numFmtId="164" fontId="12" fillId="0" borderId="0" applyBorder="0" applyProtection="0"/>
    <xf numFmtId="165" fontId="12" fillId="0" borderId="0" applyBorder="0" applyProtection="0"/>
    <xf numFmtId="0" fontId="5" fillId="0" borderId="0"/>
    <xf numFmtId="0" fontId="6" fillId="0" borderId="0">
      <alignment horizontal="left" vertical="top" wrapText="1"/>
    </xf>
    <xf numFmtId="0" fontId="7" fillId="0" borderId="0"/>
    <xf numFmtId="0" fontId="12" fillId="0" borderId="0"/>
    <xf numFmtId="0" fontId="6" fillId="0" borderId="0">
      <alignment horizontal="left" vertical="top" wrapText="1"/>
    </xf>
    <xf numFmtId="0" fontId="5" fillId="0" borderId="0"/>
    <xf numFmtId="166" fontId="6" fillId="0" borderId="0" applyBorder="0" applyProtection="0">
      <alignment horizontal="right" vertical="top"/>
    </xf>
    <xf numFmtId="166" fontId="8" fillId="0" borderId="0" applyBorder="0" applyProtection="0">
      <alignment horizontal="right" vertical="top"/>
    </xf>
    <xf numFmtId="0" fontId="9" fillId="0" borderId="0"/>
    <xf numFmtId="0" fontId="12" fillId="0" borderId="0"/>
    <xf numFmtId="167" fontId="12" fillId="0" borderId="0" applyBorder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0" borderId="0">
      <alignment horizontal="left" vertical="top" wrapText="1"/>
    </xf>
    <xf numFmtId="0" fontId="4" fillId="10" borderId="12" applyNumberFormat="0" applyFont="0" applyAlignment="0" applyProtection="0"/>
    <xf numFmtId="0" fontId="3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" fillId="0" borderId="0"/>
    <xf numFmtId="0" fontId="42" fillId="0" borderId="0"/>
    <xf numFmtId="0" fontId="45" fillId="6" borderId="0" applyNumberFormat="0" applyBorder="0" applyAlignment="0" applyProtection="0"/>
    <xf numFmtId="0" fontId="43" fillId="0" borderId="0"/>
    <xf numFmtId="0" fontId="44" fillId="0" borderId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0" borderId="0" applyNumberFormat="0" applyBorder="0" applyAlignment="0" applyProtection="0"/>
    <xf numFmtId="0" fontId="41" fillId="39" borderId="0" applyNumberFormat="0" applyBorder="0" applyAlignment="0" applyProtection="0"/>
    <xf numFmtId="0" fontId="41" fillId="45" borderId="0" applyNumberFormat="0" applyBorder="0" applyAlignment="0" applyProtection="0"/>
    <xf numFmtId="0" fontId="41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6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9" borderId="0" applyNumberFormat="0" applyBorder="0" applyAlignment="0" applyProtection="0"/>
    <xf numFmtId="0" fontId="46" fillId="42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41" borderId="0" applyNumberFormat="0" applyBorder="0" applyAlignment="0" applyProtection="0"/>
    <xf numFmtId="0" fontId="46" fillId="49" borderId="0" applyNumberFormat="0" applyBorder="0" applyAlignment="0" applyProtection="0"/>
    <xf numFmtId="0" fontId="46" fillId="53" borderId="0" applyNumberFormat="0" applyBorder="0" applyAlignment="0" applyProtection="0"/>
    <xf numFmtId="0" fontId="47" fillId="37" borderId="0" applyNumberFormat="0" applyBorder="0" applyAlignment="0" applyProtection="0"/>
    <xf numFmtId="0" fontId="48" fillId="54" borderId="14" applyNumberFormat="0" applyAlignment="0" applyProtection="0"/>
    <xf numFmtId="0" fontId="49" fillId="55" borderId="15" applyNumberFormat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14" applyNumberFormat="0" applyAlignment="0" applyProtection="0"/>
    <xf numFmtId="0" fontId="56" fillId="0" borderId="19" applyNumberFormat="0" applyFill="0" applyAlignment="0" applyProtection="0"/>
    <xf numFmtId="0" fontId="57" fillId="56" borderId="0" applyNumberFormat="0" applyBorder="0" applyAlignment="0" applyProtection="0"/>
    <xf numFmtId="1" fontId="63" fillId="0" borderId="0"/>
    <xf numFmtId="1" fontId="63" fillId="0" borderId="0"/>
    <xf numFmtId="1" fontId="63" fillId="0" borderId="0"/>
    <xf numFmtId="0" fontId="3" fillId="0" borderId="0"/>
    <xf numFmtId="0" fontId="44" fillId="0" borderId="0"/>
    <xf numFmtId="0" fontId="44" fillId="0" borderId="0"/>
    <xf numFmtId="0" fontId="42" fillId="57" borderId="20" applyNumberFormat="0" applyFont="0" applyAlignment="0" applyProtection="0"/>
    <xf numFmtId="0" fontId="58" fillId="54" borderId="21" applyNumberFormat="0" applyAlignment="0" applyProtection="0"/>
    <xf numFmtId="0" fontId="62" fillId="0" borderId="0"/>
    <xf numFmtId="0" fontId="62" fillId="0" borderId="0"/>
    <xf numFmtId="0" fontId="62" fillId="0" borderId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7" fillId="0" borderId="0"/>
    <xf numFmtId="1" fontId="63" fillId="0" borderId="0"/>
    <xf numFmtId="0" fontId="64" fillId="0" borderId="0"/>
    <xf numFmtId="0" fontId="44" fillId="0" borderId="0"/>
    <xf numFmtId="0" fontId="7" fillId="0" borderId="0"/>
    <xf numFmtId="9" fontId="3" fillId="0" borderId="0" applyFont="0" applyFill="0" applyBorder="0" applyAlignment="0" applyProtection="0"/>
    <xf numFmtId="0" fontId="6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43" fontId="31" fillId="0" borderId="0" applyFont="0" applyFill="0" applyBorder="0" applyAlignment="0" applyProtection="0"/>
    <xf numFmtId="0" fontId="31" fillId="0" borderId="0">
      <alignment horizontal="left" vertical="top" wrapText="1"/>
    </xf>
  </cellStyleXfs>
  <cellXfs count="175">
    <xf numFmtId="0" fontId="0" fillId="0" borderId="0" xfId="0"/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top" wrapText="1"/>
    </xf>
    <xf numFmtId="168" fontId="14" fillId="2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33" fillId="2" borderId="0" xfId="0" applyFont="1" applyFill="1"/>
    <xf numFmtId="0" fontId="33" fillId="2" borderId="0" xfId="0" applyFont="1" applyFill="1" applyAlignment="1">
      <alignment horizontal="left"/>
    </xf>
    <xf numFmtId="0" fontId="33" fillId="2" borderId="0" xfId="0" applyFont="1" applyFill="1" applyAlignment="1">
      <alignment horizontal="center"/>
    </xf>
    <xf numFmtId="0" fontId="33" fillId="2" borderId="2" xfId="0" applyFont="1" applyFill="1" applyBorder="1" applyAlignment="1">
      <alignment horizontal="left" vertical="top" wrapText="1"/>
    </xf>
    <xf numFmtId="0" fontId="34" fillId="2" borderId="3" xfId="0" applyFont="1" applyFill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2" xfId="0" applyFont="1" applyBorder="1"/>
    <xf numFmtId="0" fontId="35" fillId="0" borderId="2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7" fillId="3" borderId="0" xfId="0" applyFont="1" applyFill="1"/>
    <xf numFmtId="0" fontId="33" fillId="35" borderId="2" xfId="0" applyFont="1" applyFill="1" applyBorder="1" applyAlignment="1">
      <alignment horizontal="left" vertical="top" wrapText="1"/>
    </xf>
    <xf numFmtId="0" fontId="65" fillId="0" borderId="0" xfId="0" applyFont="1"/>
    <xf numFmtId="0" fontId="66" fillId="0" borderId="0" xfId="0" applyFont="1" applyAlignment="1">
      <alignment horizontal="left" vertical="top" wrapText="1"/>
    </xf>
    <xf numFmtId="0" fontId="67" fillId="0" borderId="0" xfId="0" applyFont="1"/>
    <xf numFmtId="0" fontId="6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68" fillId="0" borderId="0" xfId="0" applyFo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166" fontId="15" fillId="0" borderId="0" xfId="10" applyFont="1" applyBorder="1">
      <alignment horizontal="right" vertical="top"/>
    </xf>
    <xf numFmtId="0" fontId="69" fillId="0" borderId="0" xfId="0" applyFont="1"/>
    <xf numFmtId="0" fontId="13" fillId="0" borderId="23" xfId="0" applyFont="1" applyBorder="1" applyAlignment="1">
      <alignment horizontal="left" vertical="top" wrapText="1"/>
    </xf>
    <xf numFmtId="0" fontId="71" fillId="0" borderId="0" xfId="0" applyFont="1" applyAlignment="1">
      <alignment horizontal="left" vertical="top" wrapText="1"/>
    </xf>
    <xf numFmtId="0" fontId="70" fillId="0" borderId="0" xfId="0" applyFont="1"/>
    <xf numFmtId="0" fontId="73" fillId="0" borderId="0" xfId="0" applyFont="1" applyAlignment="1">
      <alignment horizontal="left" vertical="top" wrapText="1"/>
    </xf>
    <xf numFmtId="0" fontId="74" fillId="0" borderId="0" xfId="0" applyFont="1"/>
    <xf numFmtId="0" fontId="13" fillId="0" borderId="23" xfId="8" applyFont="1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169" fontId="40" fillId="0" borderId="0" xfId="1" applyNumberFormat="1" applyFont="1" applyBorder="1" applyAlignment="1" applyProtection="1">
      <alignment horizontal="right" vertical="top" wrapText="1"/>
    </xf>
    <xf numFmtId="0" fontId="33" fillId="0" borderId="23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center" vertical="top" wrapText="1"/>
    </xf>
    <xf numFmtId="0" fontId="34" fillId="35" borderId="2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33" fillId="2" borderId="2" xfId="0" applyFont="1" applyFill="1" applyBorder="1" applyAlignment="1">
      <alignment horizontal="center" vertical="top" wrapText="1"/>
    </xf>
    <xf numFmtId="0" fontId="33" fillId="0" borderId="23" xfId="0" applyFont="1" applyBorder="1" applyAlignment="1">
      <alignment horizontal="center"/>
    </xf>
    <xf numFmtId="0" fontId="33" fillId="0" borderId="23" xfId="0" applyFont="1" applyBorder="1"/>
    <xf numFmtId="0" fontId="69" fillId="0" borderId="0" xfId="0" applyFont="1" applyAlignment="1">
      <alignment vertical="center" wrapText="1"/>
    </xf>
    <xf numFmtId="0" fontId="33" fillId="35" borderId="23" xfId="0" applyFont="1" applyFill="1" applyBorder="1" applyAlignment="1">
      <alignment horizontal="left" vertical="top" wrapText="1"/>
    </xf>
    <xf numFmtId="49" fontId="34" fillId="35" borderId="23" xfId="0" applyNumberFormat="1" applyFont="1" applyFill="1" applyBorder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76" fillId="0" borderId="0" xfId="0" applyFont="1" applyAlignment="1">
      <alignment horizontal="left" vertical="top" wrapText="1"/>
    </xf>
    <xf numFmtId="0" fontId="72" fillId="0" borderId="0" xfId="0" applyFont="1" applyAlignment="1">
      <alignment horizontal="right" vertical="top" wrapText="1"/>
    </xf>
    <xf numFmtId="0" fontId="69" fillId="0" borderId="23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8" applyFont="1" applyAlignment="1">
      <alignment horizontal="left" vertical="center" wrapText="1"/>
    </xf>
    <xf numFmtId="0" fontId="10" fillId="0" borderId="0" xfId="8" applyFont="1">
      <alignment horizontal="left" vertical="top" wrapText="1"/>
    </xf>
    <xf numFmtId="0" fontId="15" fillId="0" borderId="0" xfId="8" applyFont="1">
      <alignment horizontal="left" vertical="top" wrapText="1"/>
    </xf>
    <xf numFmtId="0" fontId="11" fillId="2" borderId="0" xfId="0" applyFont="1" applyFill="1" applyAlignment="1">
      <alignment horizontal="center" vertical="top" wrapText="1"/>
    </xf>
    <xf numFmtId="0" fontId="14" fillId="0" borderId="0" xfId="0" applyFont="1" applyAlignment="1">
      <alignment horizontal="right" vertical="center" wrapText="1"/>
    </xf>
    <xf numFmtId="0" fontId="10" fillId="0" borderId="0" xfId="8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68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2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3" fillId="35" borderId="23" xfId="0" applyFont="1" applyFill="1" applyBorder="1" applyAlignment="1">
      <alignment horizontal="left" vertical="center" wrapText="1"/>
    </xf>
    <xf numFmtId="0" fontId="10" fillId="58" borderId="0" xfId="0" applyFont="1" applyFill="1" applyAlignment="1">
      <alignment horizontal="left" vertical="top" wrapText="1"/>
    </xf>
    <xf numFmtId="0" fontId="68" fillId="58" borderId="0" xfId="0" applyFont="1" applyFill="1"/>
    <xf numFmtId="0" fontId="0" fillId="58" borderId="0" xfId="0" applyFill="1"/>
    <xf numFmtId="0" fontId="13" fillId="0" borderId="0" xfId="8" applyFont="1">
      <alignment horizontal="left" vertical="top" wrapText="1"/>
    </xf>
    <xf numFmtId="0" fontId="37" fillId="0" borderId="0" xfId="54" applyFont="1">
      <alignment horizontal="left" vertical="top" wrapText="1"/>
    </xf>
    <xf numFmtId="0" fontId="37" fillId="0" borderId="23" xfId="54" applyFont="1" applyBorder="1" applyAlignment="1">
      <alignment horizontal="center" vertical="center" wrapText="1"/>
    </xf>
    <xf numFmtId="171" fontId="37" fillId="0" borderId="23" xfId="158" applyNumberFormat="1" applyFont="1" applyBorder="1" applyAlignment="1">
      <alignment horizontal="center" vertical="center" wrapText="1"/>
    </xf>
    <xf numFmtId="171" fontId="37" fillId="0" borderId="27" xfId="158" applyNumberFormat="1" applyFont="1" applyBorder="1" applyAlignment="1">
      <alignment horizontal="right" vertical="top" wrapText="1"/>
    </xf>
    <xf numFmtId="0" fontId="37" fillId="0" borderId="27" xfId="159" applyFont="1" applyBorder="1">
      <alignment horizontal="left" vertical="top" wrapText="1"/>
    </xf>
    <xf numFmtId="0" fontId="37" fillId="0" borderId="27" xfId="159" applyFont="1" applyBorder="1" applyAlignment="1">
      <alignment horizontal="left" vertical="top"/>
    </xf>
    <xf numFmtId="171" fontId="37" fillId="0" borderId="23" xfId="158" applyNumberFormat="1" applyFont="1" applyBorder="1" applyAlignment="1">
      <alignment horizontal="right" vertical="center"/>
    </xf>
    <xf numFmtId="0" fontId="37" fillId="0" borderId="27" xfId="159" applyFont="1" applyBorder="1" applyAlignment="1">
      <alignment horizontal="center" vertical="top"/>
    </xf>
    <xf numFmtId="0" fontId="37" fillId="35" borderId="0" xfId="54" applyFont="1" applyFill="1">
      <alignment horizontal="left" vertical="top" wrapText="1"/>
    </xf>
    <xf numFmtId="171" fontId="37" fillId="0" borderId="0" xfId="158" applyNumberFormat="1" applyFont="1" applyAlignment="1">
      <alignment horizontal="left" vertical="top" wrapText="1"/>
    </xf>
    <xf numFmtId="0" fontId="78" fillId="0" borderId="0" xfId="0" applyFont="1" applyAlignment="1">
      <alignment horizontal="left" vertical="top" wrapText="1"/>
    </xf>
    <xf numFmtId="0" fontId="79" fillId="0" borderId="0" xfId="0" applyFont="1" applyAlignment="1">
      <alignment horizontal="right" vertical="top" wrapText="1"/>
    </xf>
    <xf numFmtId="0" fontId="37" fillId="0" borderId="27" xfId="159" applyFont="1" applyBorder="1" applyAlignment="1">
      <alignment horizontal="left" vertical="center"/>
    </xf>
    <xf numFmtId="0" fontId="37" fillId="0" borderId="27" xfId="159" applyFont="1" applyBorder="1" applyAlignment="1">
      <alignment horizontal="center" vertical="center"/>
    </xf>
    <xf numFmtId="171" fontId="37" fillId="0" borderId="27" xfId="158" applyNumberFormat="1" applyFont="1" applyFill="1" applyBorder="1" applyAlignment="1">
      <alignment horizontal="center" vertical="center"/>
    </xf>
    <xf numFmtId="171" fontId="37" fillId="0" borderId="23" xfId="158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64" fontId="15" fillId="0" borderId="0" xfId="1" applyNumberFormat="1" applyFont="1" applyAlignment="1">
      <alignment horizontal="right" vertical="top" wrapText="1"/>
    </xf>
    <xf numFmtId="39" fontId="14" fillId="0" borderId="23" xfId="10" applyNumberFormat="1" applyFont="1" applyBorder="1" applyProtection="1">
      <alignment horizontal="right" vertical="top"/>
    </xf>
    <xf numFmtId="39" fontId="13" fillId="0" borderId="23" xfId="10" applyNumberFormat="1" applyFont="1" applyBorder="1" applyProtection="1">
      <alignment horizontal="right" vertical="top"/>
    </xf>
    <xf numFmtId="39" fontId="13" fillId="0" borderId="2" xfId="10" applyNumberFormat="1" applyFont="1" applyBorder="1">
      <alignment horizontal="right" vertical="top"/>
    </xf>
    <xf numFmtId="39" fontId="13" fillId="0" borderId="2" xfId="0" applyNumberFormat="1" applyFont="1" applyBorder="1" applyAlignment="1">
      <alignment horizontal="right" vertical="top" wrapText="1"/>
    </xf>
    <xf numFmtId="39" fontId="15" fillId="0" borderId="2" xfId="11" applyNumberFormat="1" applyFont="1" applyBorder="1">
      <alignment horizontal="right" vertical="top"/>
    </xf>
    <xf numFmtId="39" fontId="13" fillId="2" borderId="23" xfId="10" applyNumberFormat="1" applyFont="1" applyFill="1" applyBorder="1" applyProtection="1">
      <alignment horizontal="right" vertical="top"/>
    </xf>
    <xf numFmtId="39" fontId="13" fillId="0" borderId="23" xfId="0" applyNumberFormat="1" applyFont="1" applyBorder="1" applyAlignment="1">
      <alignment horizontal="left" vertical="top" wrapText="1"/>
    </xf>
    <xf numFmtId="39" fontId="14" fillId="3" borderId="23" xfId="1" applyNumberFormat="1" applyFont="1" applyFill="1" applyBorder="1" applyAlignment="1" applyProtection="1">
      <alignment vertical="center" wrapText="1"/>
    </xf>
    <xf numFmtId="39" fontId="15" fillId="0" borderId="23" xfId="0" applyNumberFormat="1" applyFont="1" applyBorder="1"/>
    <xf numFmtId="39" fontId="13" fillId="0" borderId="2" xfId="0" applyNumberFormat="1" applyFont="1" applyBorder="1" applyAlignment="1">
      <alignment vertical="top" wrapText="1"/>
    </xf>
    <xf numFmtId="39" fontId="33" fillId="2" borderId="23" xfId="10" applyNumberFormat="1" applyFont="1" applyFill="1" applyBorder="1" applyProtection="1">
      <alignment horizontal="right" vertical="top"/>
    </xf>
    <xf numFmtId="39" fontId="13" fillId="0" borderId="2" xfId="0" applyNumberFormat="1" applyFont="1" applyBorder="1" applyAlignment="1">
      <alignment horizontal="left" vertical="top" wrapText="1"/>
    </xf>
    <xf numFmtId="39" fontId="15" fillId="0" borderId="2" xfId="0" applyNumberFormat="1" applyFont="1" applyBorder="1"/>
    <xf numFmtId="0" fontId="14" fillId="0" borderId="2" xfId="0" applyFont="1" applyBorder="1" applyAlignment="1">
      <alignment horizontal="left" vertical="center" wrapText="1"/>
    </xf>
    <xf numFmtId="0" fontId="14" fillId="0" borderId="23" xfId="8" applyFont="1" applyBorder="1" applyAlignment="1">
      <alignment horizontal="left" vertical="center" wrapText="1"/>
    </xf>
    <xf numFmtId="0" fontId="15" fillId="0" borderId="23" xfId="8" applyFont="1" applyBorder="1" applyAlignment="1">
      <alignment horizontal="left" vertical="center" wrapText="1"/>
    </xf>
    <xf numFmtId="0" fontId="13" fillId="0" borderId="23" xfId="8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8" fillId="0" borderId="2" xfId="0" applyFont="1" applyBorder="1"/>
    <xf numFmtId="0" fontId="39" fillId="0" borderId="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43" fontId="10" fillId="0" borderId="0" xfId="0" applyNumberFormat="1" applyFont="1" applyAlignment="1">
      <alignment horizontal="left" vertical="top" wrapText="1"/>
    </xf>
    <xf numFmtId="169" fontId="37" fillId="0" borderId="0" xfId="1" applyNumberFormat="1" applyFont="1"/>
    <xf numFmtId="170" fontId="37" fillId="0" borderId="0" xfId="1" applyNumberFormat="1" applyFont="1"/>
    <xf numFmtId="0" fontId="33" fillId="0" borderId="0" xfId="0" applyFont="1"/>
    <xf numFmtId="0" fontId="33" fillId="0" borderId="23" xfId="0" applyFont="1" applyBorder="1" applyAlignment="1">
      <alignment horizontal="center" vertical="center" wrapText="1"/>
    </xf>
    <xf numFmtId="164" fontId="13" fillId="0" borderId="23" xfId="1" applyNumberFormat="1" applyFont="1" applyBorder="1" applyAlignment="1">
      <alignment horizontal="right" vertical="center" wrapText="1"/>
    </xf>
    <xf numFmtId="165" fontId="37" fillId="0" borderId="2" xfId="1" applyFont="1" applyBorder="1" applyProtection="1"/>
    <xf numFmtId="164" fontId="13" fillId="0" borderId="23" xfId="1" applyNumberFormat="1" applyFont="1" applyBorder="1" applyAlignment="1">
      <alignment horizontal="right" vertical="top" wrapText="1"/>
    </xf>
    <xf numFmtId="169" fontId="33" fillId="0" borderId="0" xfId="1" applyNumberFormat="1" applyFont="1" applyBorder="1" applyAlignment="1" applyProtection="1">
      <alignment horizontal="right"/>
    </xf>
    <xf numFmtId="0" fontId="13" fillId="0" borderId="23" xfId="0" applyFont="1" applyBorder="1" applyAlignment="1">
      <alignment horizontal="center" vertical="center" wrapText="1"/>
    </xf>
    <xf numFmtId="168" fontId="14" fillId="0" borderId="2" xfId="0" applyNumberFormat="1" applyFont="1" applyBorder="1" applyAlignment="1">
      <alignment horizontal="right" vertical="center" wrapText="1"/>
    </xf>
    <xf numFmtId="39" fontId="14" fillId="0" borderId="23" xfId="1" applyNumberFormat="1" applyFont="1" applyBorder="1" applyAlignment="1" applyProtection="1">
      <alignment vertical="center" wrapText="1"/>
    </xf>
    <xf numFmtId="39" fontId="33" fillId="0" borderId="23" xfId="10" applyNumberFormat="1" applyFont="1" applyBorder="1" applyProtection="1">
      <alignment horizontal="right" vertical="top"/>
    </xf>
    <xf numFmtId="2" fontId="14" fillId="2" borderId="0" xfId="0" applyNumberFormat="1" applyFont="1" applyFill="1" applyAlignment="1">
      <alignment horizontal="right" wrapText="1"/>
    </xf>
    <xf numFmtId="0" fontId="39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169" fontId="34" fillId="0" borderId="0" xfId="1" applyNumberFormat="1" applyFont="1" applyBorder="1" applyAlignment="1" applyProtection="1">
      <alignment horizontal="right" vertical="top" wrapText="1"/>
    </xf>
    <xf numFmtId="169" fontId="34" fillId="2" borderId="0" xfId="1" applyNumberFormat="1" applyFont="1" applyFill="1" applyBorder="1" applyAlignment="1" applyProtection="1">
      <alignment horizontal="right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4" fillId="2" borderId="0" xfId="0" applyFont="1" applyFill="1" applyAlignment="1">
      <alignment horizont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2" fontId="11" fillId="2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76" fillId="0" borderId="0" xfId="0" applyFont="1" applyAlignment="1">
      <alignment horizontal="left" vertical="top" wrapText="1"/>
    </xf>
    <xf numFmtId="0" fontId="15" fillId="58" borderId="0" xfId="0" applyFont="1" applyFill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72" fillId="2" borderId="0" xfId="0" applyFont="1" applyFill="1" applyAlignment="1">
      <alignment horizontal="center" vertical="center" wrapText="1"/>
    </xf>
    <xf numFmtId="0" fontId="37" fillId="0" borderId="24" xfId="159" applyFont="1" applyBorder="1" applyAlignment="1">
      <alignment horizontal="left" vertical="center" wrapText="1"/>
    </xf>
    <xf numFmtId="0" fontId="37" fillId="0" borderId="25" xfId="159" applyFont="1" applyBorder="1" applyAlignment="1">
      <alignment horizontal="left" vertical="center" wrapText="1"/>
    </xf>
    <xf numFmtId="0" fontId="37" fillId="0" borderId="26" xfId="159" applyFont="1" applyBorder="1" applyAlignment="1">
      <alignment horizontal="left" vertical="center" wrapText="1"/>
    </xf>
    <xf numFmtId="0" fontId="37" fillId="0" borderId="24" xfId="159" applyFont="1" applyBorder="1">
      <alignment horizontal="left" vertical="top" wrapText="1"/>
    </xf>
    <xf numFmtId="0" fontId="37" fillId="0" borderId="25" xfId="159" applyFont="1" applyBorder="1">
      <alignment horizontal="left" vertical="top" wrapText="1"/>
    </xf>
    <xf numFmtId="0" fontId="37" fillId="0" borderId="26" xfId="159" applyFont="1" applyBorder="1">
      <alignment horizontal="left" vertical="top" wrapText="1"/>
    </xf>
    <xf numFmtId="2" fontId="77" fillId="2" borderId="0" xfId="0" applyNumberFormat="1" applyFont="1" applyFill="1" applyAlignment="1">
      <alignment horizontal="right" vertical="center" wrapText="1"/>
    </xf>
    <xf numFmtId="0" fontId="77" fillId="35" borderId="0" xfId="54" applyFont="1" applyFill="1" applyAlignment="1">
      <alignment horizontal="center" vertical="center" wrapText="1"/>
    </xf>
    <xf numFmtId="0" fontId="37" fillId="0" borderId="23" xfId="54" applyFont="1" applyBorder="1" applyAlignment="1">
      <alignment horizontal="center" vertical="center" wrapText="1"/>
    </xf>
    <xf numFmtId="172" fontId="37" fillId="0" borderId="23" xfId="158" applyNumberFormat="1" applyFont="1" applyBorder="1" applyAlignment="1">
      <alignment horizontal="center" vertical="center" wrapText="1"/>
    </xf>
  </cellXfs>
  <cellStyles count="160">
    <cellStyle name="20% - Accent1" xfId="31" builtinId="30" customBuiltin="1"/>
    <cellStyle name="20% - Accent1 2" xfId="73" xr:uid="{00000000-0005-0000-0000-000000000000}"/>
    <cellStyle name="20% - Accent1 3" xfId="132" xr:uid="{00000000-0005-0000-0000-000001000000}"/>
    <cellStyle name="20% - Accent1 4" xfId="145" xr:uid="{00000000-0005-0000-0000-000002000000}"/>
    <cellStyle name="20% - Accent2" xfId="35" builtinId="34" customBuiltin="1"/>
    <cellStyle name="20% - Accent2 2" xfId="74" xr:uid="{00000000-0005-0000-0000-000003000000}"/>
    <cellStyle name="20% - Accent2 3" xfId="133" xr:uid="{00000000-0005-0000-0000-000004000000}"/>
    <cellStyle name="20% - Accent2 4" xfId="146" xr:uid="{00000000-0005-0000-0000-000005000000}"/>
    <cellStyle name="20% - Accent3" xfId="39" builtinId="38" customBuiltin="1"/>
    <cellStyle name="20% - Accent3 2" xfId="75" xr:uid="{00000000-0005-0000-0000-000006000000}"/>
    <cellStyle name="20% - Accent3 3" xfId="134" xr:uid="{00000000-0005-0000-0000-000007000000}"/>
    <cellStyle name="20% - Accent3 4" xfId="147" xr:uid="{00000000-0005-0000-0000-000008000000}"/>
    <cellStyle name="20% - Accent4" xfId="43" builtinId="42" customBuiltin="1"/>
    <cellStyle name="20% - Accent4 2" xfId="76" xr:uid="{00000000-0005-0000-0000-000009000000}"/>
    <cellStyle name="20% - Accent4 3" xfId="135" xr:uid="{00000000-0005-0000-0000-00000A000000}"/>
    <cellStyle name="20% - Accent4 4" xfId="148" xr:uid="{00000000-0005-0000-0000-00000B000000}"/>
    <cellStyle name="20% - Accent5" xfId="47" builtinId="46" customBuiltin="1"/>
    <cellStyle name="20% - Accent5 2" xfId="77" xr:uid="{00000000-0005-0000-0000-00000C000000}"/>
    <cellStyle name="20% - Accent5 3" xfId="136" xr:uid="{00000000-0005-0000-0000-00000D000000}"/>
    <cellStyle name="20% - Accent5 4" xfId="149" xr:uid="{00000000-0005-0000-0000-00000E000000}"/>
    <cellStyle name="20% - Accent6" xfId="51" builtinId="50" customBuiltin="1"/>
    <cellStyle name="20% - Accent6 2" xfId="78" xr:uid="{00000000-0005-0000-0000-00000F000000}"/>
    <cellStyle name="20% - Accent6 3" xfId="137" xr:uid="{00000000-0005-0000-0000-000010000000}"/>
    <cellStyle name="20% - Accent6 4" xfId="150" xr:uid="{00000000-0005-0000-0000-000011000000}"/>
    <cellStyle name="40% - Accent1" xfId="32" builtinId="31" customBuiltin="1"/>
    <cellStyle name="40% - Accent1 2" xfId="79" xr:uid="{00000000-0005-0000-0000-000018000000}"/>
    <cellStyle name="40% - Accent1 3" xfId="138" xr:uid="{00000000-0005-0000-0000-000019000000}"/>
    <cellStyle name="40% - Accent1 4" xfId="151" xr:uid="{00000000-0005-0000-0000-00001A000000}"/>
    <cellStyle name="40% - Accent2" xfId="36" builtinId="35" customBuiltin="1"/>
    <cellStyle name="40% - Accent2 2" xfId="80" xr:uid="{00000000-0005-0000-0000-00001B000000}"/>
    <cellStyle name="40% - Accent2 3" xfId="139" xr:uid="{00000000-0005-0000-0000-00001C000000}"/>
    <cellStyle name="40% - Accent2 4" xfId="152" xr:uid="{00000000-0005-0000-0000-00001D000000}"/>
    <cellStyle name="40% - Accent3" xfId="40" builtinId="39" customBuiltin="1"/>
    <cellStyle name="40% - Accent3 2" xfId="81" xr:uid="{00000000-0005-0000-0000-00001E000000}"/>
    <cellStyle name="40% - Accent3 3" xfId="140" xr:uid="{00000000-0005-0000-0000-00001F000000}"/>
    <cellStyle name="40% - Accent3 4" xfId="153" xr:uid="{00000000-0005-0000-0000-000020000000}"/>
    <cellStyle name="40% - Accent4" xfId="44" builtinId="43" customBuiltin="1"/>
    <cellStyle name="40% - Accent4 2" xfId="82" xr:uid="{00000000-0005-0000-0000-000021000000}"/>
    <cellStyle name="40% - Accent4 3" xfId="141" xr:uid="{00000000-0005-0000-0000-000022000000}"/>
    <cellStyle name="40% - Accent4 4" xfId="154" xr:uid="{00000000-0005-0000-0000-000023000000}"/>
    <cellStyle name="40% - Accent5" xfId="48" builtinId="47" customBuiltin="1"/>
    <cellStyle name="40% - Accent5 2" xfId="83" xr:uid="{00000000-0005-0000-0000-000024000000}"/>
    <cellStyle name="40% - Accent5 3" xfId="142" xr:uid="{00000000-0005-0000-0000-000025000000}"/>
    <cellStyle name="40% - Accent5 4" xfId="155" xr:uid="{00000000-0005-0000-0000-000026000000}"/>
    <cellStyle name="40% - Accent6" xfId="52" builtinId="51" customBuiltin="1"/>
    <cellStyle name="40% - Accent6 2" xfId="84" xr:uid="{00000000-0005-0000-0000-000027000000}"/>
    <cellStyle name="40% - Accent6 3" xfId="143" xr:uid="{00000000-0005-0000-0000-000028000000}"/>
    <cellStyle name="40% - Accent6 4" xfId="156" xr:uid="{00000000-0005-0000-0000-000029000000}"/>
    <cellStyle name="60% - Accent1" xfId="33" builtinId="32" customBuiltin="1"/>
    <cellStyle name="60% - Accent1 2" xfId="85" xr:uid="{00000000-0005-0000-0000-000030000000}"/>
    <cellStyle name="60% - Accent2" xfId="37" builtinId="36" customBuiltin="1"/>
    <cellStyle name="60% - Accent2 2" xfId="86" xr:uid="{00000000-0005-0000-0000-000031000000}"/>
    <cellStyle name="60% - Accent3" xfId="41" builtinId="40" customBuiltin="1"/>
    <cellStyle name="60% - Accent3 2" xfId="87" xr:uid="{00000000-0005-0000-0000-000032000000}"/>
    <cellStyle name="60% - Accent4" xfId="45" builtinId="44" customBuiltin="1"/>
    <cellStyle name="60% - Accent4 2" xfId="88" xr:uid="{00000000-0005-0000-0000-000033000000}"/>
    <cellStyle name="60% - Accent5" xfId="49" builtinId="48" customBuiltin="1"/>
    <cellStyle name="60% - Accent5 2" xfId="89" xr:uid="{00000000-0005-0000-0000-000034000000}"/>
    <cellStyle name="60% - Accent6" xfId="53" builtinId="52" customBuiltin="1"/>
    <cellStyle name="60% - Accent6 2" xfId="90" xr:uid="{00000000-0005-0000-0000-000035000000}"/>
    <cellStyle name="Accent1" xfId="30" builtinId="29" customBuiltin="1"/>
    <cellStyle name="Accent1 2" xfId="91" xr:uid="{00000000-0005-0000-0000-00003C000000}"/>
    <cellStyle name="Accent2" xfId="34" builtinId="33" customBuiltin="1"/>
    <cellStyle name="Accent2 2" xfId="92" xr:uid="{00000000-0005-0000-0000-00003D000000}"/>
    <cellStyle name="Accent3" xfId="38" builtinId="37" customBuiltin="1"/>
    <cellStyle name="Accent3 2" xfId="93" xr:uid="{00000000-0005-0000-0000-00003E000000}"/>
    <cellStyle name="Accent4" xfId="42" builtinId="41" customBuiltin="1"/>
    <cellStyle name="Accent4 2" xfId="94" xr:uid="{00000000-0005-0000-0000-00003F000000}"/>
    <cellStyle name="Accent5" xfId="46" builtinId="45" customBuiltin="1"/>
    <cellStyle name="Accent5 2" xfId="95" xr:uid="{00000000-0005-0000-0000-000040000000}"/>
    <cellStyle name="Accent6" xfId="50" builtinId="49" customBuiltin="1"/>
    <cellStyle name="Accent6 2" xfId="96" xr:uid="{00000000-0005-0000-0000-000041000000}"/>
    <cellStyle name="Bad" xfId="20" builtinId="27" customBuiltin="1"/>
    <cellStyle name="Bad 2" xfId="97" xr:uid="{00000000-0005-0000-0000-000042000000}"/>
    <cellStyle name="Calculation" xfId="24" builtinId="22" customBuiltin="1"/>
    <cellStyle name="Calculation 2" xfId="98" xr:uid="{00000000-0005-0000-0000-000043000000}"/>
    <cellStyle name="Check Cell" xfId="26" builtinId="23" customBuiltin="1"/>
    <cellStyle name="Check Cell 2" xfId="99" xr:uid="{00000000-0005-0000-0000-000044000000}"/>
    <cellStyle name="Comma" xfId="1" builtinId="3"/>
    <cellStyle name="Comma 2" xfId="2" xr:uid="{00000000-0005-0000-0000-000045000000}"/>
    <cellStyle name="Comma 2 2" xfId="64" xr:uid="{00000000-0005-0000-0000-000046000000}"/>
    <cellStyle name="Comma 2 2 2" xfId="100" xr:uid="{00000000-0005-0000-0000-000047000000}"/>
    <cellStyle name="Comma 2 3" xfId="67" xr:uid="{00000000-0005-0000-0000-000048000000}"/>
    <cellStyle name="Comma 2 4" xfId="60" xr:uid="{00000000-0005-0000-0000-000049000000}"/>
    <cellStyle name="Comma 3" xfId="3" xr:uid="{00000000-0005-0000-0000-00004A000000}"/>
    <cellStyle name="Comma 3 2" xfId="101" xr:uid="{00000000-0005-0000-0000-00004B000000}"/>
    <cellStyle name="Comma 3 3" xfId="63" xr:uid="{00000000-0005-0000-0000-00004C000000}"/>
    <cellStyle name="Comma 4" xfId="66" xr:uid="{00000000-0005-0000-0000-00004D000000}"/>
    <cellStyle name="Comma 5" xfId="58" xr:uid="{00000000-0005-0000-0000-00004E000000}"/>
    <cellStyle name="Comma 6" xfId="158" xr:uid="{00000000-0005-0000-0000-00004F000000}"/>
    <cellStyle name="Explanatory Text" xfId="28" builtinId="53" customBuiltin="1"/>
    <cellStyle name="Explanatory Text 2" xfId="102" xr:uid="{00000000-0005-0000-0000-000050000000}"/>
    <cellStyle name="Good" xfId="19" builtinId="26" customBuiltin="1"/>
    <cellStyle name="Good 2" xfId="103" xr:uid="{00000000-0005-0000-0000-000051000000}"/>
    <cellStyle name="Heading 1" xfId="15" builtinId="16" customBuiltin="1"/>
    <cellStyle name="Heading 1 2" xfId="104" xr:uid="{00000000-0005-0000-0000-000052000000}"/>
    <cellStyle name="Heading 2" xfId="16" builtinId="17" customBuiltin="1"/>
    <cellStyle name="Heading 2 2" xfId="105" xr:uid="{00000000-0005-0000-0000-000053000000}"/>
    <cellStyle name="Heading 3" xfId="17" builtinId="18" customBuiltin="1"/>
    <cellStyle name="Heading 3 2" xfId="106" xr:uid="{00000000-0005-0000-0000-000054000000}"/>
    <cellStyle name="Heading 4" xfId="18" builtinId="19" customBuiltin="1"/>
    <cellStyle name="Heading 4 2" xfId="107" xr:uid="{00000000-0005-0000-0000-000055000000}"/>
    <cellStyle name="Input" xfId="22" builtinId="20" customBuiltin="1"/>
    <cellStyle name="Input 2" xfId="108" xr:uid="{00000000-0005-0000-0000-000056000000}"/>
    <cellStyle name="Linked Cell" xfId="25" builtinId="24" customBuiltin="1"/>
    <cellStyle name="Linked Cell 2" xfId="109" xr:uid="{00000000-0005-0000-0000-000057000000}"/>
    <cellStyle name="Neutral" xfId="21" builtinId="28" customBuiltin="1"/>
    <cellStyle name="Neutral 2" xfId="70" xr:uid="{00000000-0005-0000-0000-000058000000}"/>
    <cellStyle name="Neutral 3" xfId="110" xr:uid="{00000000-0005-0000-0000-000059000000}"/>
    <cellStyle name="Normal" xfId="0" builtinId="0"/>
    <cellStyle name="Normal 10" xfId="4" xr:uid="{00000000-0005-0000-0000-00005A000000}"/>
    <cellStyle name="Normal 11" xfId="57" xr:uid="{00000000-0005-0000-0000-00005B000000}"/>
    <cellStyle name="Normal 2" xfId="5" xr:uid="{00000000-0005-0000-0000-00005C000000}"/>
    <cellStyle name="Normal 2 2" xfId="111" xr:uid="{00000000-0005-0000-0000-00005D000000}"/>
    <cellStyle name="Normal 2 2 2" xfId="128" xr:uid="{00000000-0005-0000-0000-00005E000000}"/>
    <cellStyle name="Normal 2 3" xfId="112" xr:uid="{00000000-0005-0000-0000-00005F000000}"/>
    <cellStyle name="Normal 2 4" xfId="59" xr:uid="{00000000-0005-0000-0000-000060000000}"/>
    <cellStyle name="Normal 3" xfId="54" xr:uid="{00000000-0005-0000-0000-000061000000}"/>
    <cellStyle name="Normal 3 2" xfId="68" xr:uid="{00000000-0005-0000-0000-000062000000}"/>
    <cellStyle name="Normal 3 2 2" xfId="113" xr:uid="{00000000-0005-0000-0000-000063000000}"/>
    <cellStyle name="Normal 3 3" xfId="62" xr:uid="{00000000-0005-0000-0000-000064000000}"/>
    <cellStyle name="Normal 3_HavelvacN2axjusakN3" xfId="71" xr:uid="{00000000-0005-0000-0000-000065000000}"/>
    <cellStyle name="Normal 4" xfId="6" xr:uid="{00000000-0005-0000-0000-000066000000}"/>
    <cellStyle name="Normal 4 2" xfId="69" xr:uid="{00000000-0005-0000-0000-000067000000}"/>
    <cellStyle name="Normal 4 3" xfId="65" xr:uid="{00000000-0005-0000-0000-000068000000}"/>
    <cellStyle name="Normal 5" xfId="7" xr:uid="{00000000-0005-0000-0000-000069000000}"/>
    <cellStyle name="Normal 5 2" xfId="114" xr:uid="{00000000-0005-0000-0000-00006A000000}"/>
    <cellStyle name="Normal 5 3" xfId="72" xr:uid="{00000000-0005-0000-0000-00006B000000}"/>
    <cellStyle name="Normal 6" xfId="115" xr:uid="{00000000-0005-0000-0000-00006C000000}"/>
    <cellStyle name="Normal 7" xfId="116" xr:uid="{00000000-0005-0000-0000-00006D000000}"/>
    <cellStyle name="Normal 8" xfId="8" xr:uid="{00000000-0005-0000-0000-00006E000000}"/>
    <cellStyle name="Normal 8 2" xfId="127" xr:uid="{00000000-0005-0000-0000-00006F000000}"/>
    <cellStyle name="Normal 9" xfId="9" xr:uid="{00000000-0005-0000-0000-000070000000}"/>
    <cellStyle name="Normal 9 2" xfId="159" xr:uid="{00000000-0005-0000-0000-000071000000}"/>
    <cellStyle name="Note 2" xfId="55" xr:uid="{00000000-0005-0000-0000-000072000000}"/>
    <cellStyle name="Note 2 2" xfId="117" xr:uid="{00000000-0005-0000-0000-000073000000}"/>
    <cellStyle name="Note 3" xfId="144" xr:uid="{00000000-0005-0000-0000-000074000000}"/>
    <cellStyle name="Note 4" xfId="157" xr:uid="{00000000-0005-0000-0000-000075000000}"/>
    <cellStyle name="Output" xfId="23" builtinId="21" customBuiltin="1"/>
    <cellStyle name="Output 2" xfId="118" xr:uid="{00000000-0005-0000-0000-000076000000}"/>
    <cellStyle name="Percent 2" xfId="61" xr:uid="{00000000-0005-0000-0000-000077000000}"/>
    <cellStyle name="Percent 3" xfId="130" xr:uid="{00000000-0005-0000-0000-000078000000}"/>
    <cellStyle name="SN_241" xfId="10" xr:uid="{00000000-0005-0000-0000-000079000000}"/>
    <cellStyle name="SN_it" xfId="11" xr:uid="{00000000-0005-0000-0000-00007A000000}"/>
    <cellStyle name="Style 1" xfId="12" xr:uid="{00000000-0005-0000-0000-00007B000000}"/>
    <cellStyle name="Style 1 2" xfId="120" xr:uid="{00000000-0005-0000-0000-00007C000000}"/>
    <cellStyle name="Style 1 2 2" xfId="131" xr:uid="{00000000-0005-0000-0000-00007D000000}"/>
    <cellStyle name="Style 1 3" xfId="119" xr:uid="{00000000-0005-0000-0000-00007E000000}"/>
    <cellStyle name="Style 1_verchnakan_ax21-25_2018" xfId="121" xr:uid="{00000000-0005-0000-0000-00007F000000}"/>
    <cellStyle name="Title 2" xfId="56" xr:uid="{00000000-0005-0000-0000-000080000000}"/>
    <cellStyle name="Title 2 2" xfId="122" xr:uid="{00000000-0005-0000-0000-000081000000}"/>
    <cellStyle name="Total" xfId="29" builtinId="25" customBuiltin="1"/>
    <cellStyle name="Total 2" xfId="123" xr:uid="{00000000-0005-0000-0000-000082000000}"/>
    <cellStyle name="Warning Text" xfId="27" builtinId="11" customBuiltin="1"/>
    <cellStyle name="Warning Text 2" xfId="124" xr:uid="{00000000-0005-0000-0000-000083000000}"/>
    <cellStyle name="Обычный 2" xfId="13" xr:uid="{00000000-0005-0000-0000-000095000000}"/>
    <cellStyle name="Обычный 2 2" xfId="126" xr:uid="{00000000-0005-0000-0000-000096000000}"/>
    <cellStyle name="Обычный 2 3" xfId="129" xr:uid="{00000000-0005-0000-0000-000097000000}"/>
    <cellStyle name="Обычный 2 4" xfId="125" xr:uid="{00000000-0005-0000-0000-000098000000}"/>
    <cellStyle name="Финансовый 2" xfId="14" xr:uid="{00000000-0005-0000-0000-00009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view="pageBreakPreview" topLeftCell="A10" zoomScaleNormal="100" zoomScaleSheetLayoutView="100" zoomScalePageLayoutView="120" workbookViewId="0">
      <selection activeCell="E33" sqref="E33"/>
    </sheetView>
  </sheetViews>
  <sheetFormatPr defaultColWidth="9.140625" defaultRowHeight="16.5"/>
  <cols>
    <col min="1" max="1" width="9.85546875" style="9" customWidth="1"/>
    <col min="2" max="2" width="15.42578125" style="9" customWidth="1"/>
    <col min="3" max="3" width="90.140625" style="9" customWidth="1"/>
    <col min="4" max="4" width="18.28515625" style="9" customWidth="1"/>
    <col min="5" max="5" width="18.28515625" style="9" bestFit="1" customWidth="1"/>
    <col min="6" max="6" width="15.85546875" style="9" customWidth="1"/>
    <col min="7" max="16384" width="9.140625" style="7"/>
  </cols>
  <sheetData>
    <row r="1" spans="1:6" ht="22.5" customHeight="1">
      <c r="F1" s="1" t="s">
        <v>0</v>
      </c>
    </row>
    <row r="2" spans="1:6" ht="46.5" customHeight="1">
      <c r="C2" s="135" t="s">
        <v>106</v>
      </c>
      <c r="D2" s="135"/>
      <c r="E2" s="135"/>
      <c r="F2" s="135"/>
    </row>
    <row r="3" spans="1:6" ht="75" customHeight="1">
      <c r="A3" s="137" t="s">
        <v>105</v>
      </c>
      <c r="B3" s="137"/>
      <c r="C3" s="137"/>
      <c r="D3" s="137"/>
      <c r="E3" s="137"/>
      <c r="F3" s="137"/>
    </row>
    <row r="4" spans="1:6" ht="20.25" customHeight="1">
      <c r="A4" s="2"/>
      <c r="B4" s="2"/>
      <c r="C4" s="2"/>
      <c r="D4" s="2"/>
      <c r="E4" s="2"/>
      <c r="F4" s="3" t="s">
        <v>40</v>
      </c>
    </row>
    <row r="5" spans="1:6" ht="66" customHeight="1">
      <c r="A5" s="138" t="s">
        <v>1</v>
      </c>
      <c r="B5" s="138"/>
      <c r="C5" s="139" t="s">
        <v>2</v>
      </c>
      <c r="D5" s="140" t="s">
        <v>3</v>
      </c>
      <c r="E5" s="141"/>
      <c r="F5" s="142"/>
    </row>
    <row r="6" spans="1:6" ht="22.5" customHeight="1">
      <c r="A6" s="8" t="s">
        <v>4</v>
      </c>
      <c r="B6" s="4" t="s">
        <v>5</v>
      </c>
      <c r="C6" s="139"/>
      <c r="D6" s="131" t="s">
        <v>115</v>
      </c>
      <c r="E6" s="131" t="s">
        <v>116</v>
      </c>
      <c r="F6" s="5" t="s">
        <v>6</v>
      </c>
    </row>
    <row r="7" spans="1:6">
      <c r="A7" s="8"/>
      <c r="B7" s="4"/>
      <c r="C7" s="112" t="s">
        <v>7</v>
      </c>
      <c r="D7" s="132">
        <f>+D8+D21</f>
        <v>0</v>
      </c>
      <c r="E7" s="132">
        <f>+E8+E21</f>
        <v>0</v>
      </c>
      <c r="F7" s="6">
        <f>+F8+F21</f>
        <v>0</v>
      </c>
    </row>
    <row r="8" spans="1:6" s="9" customFormat="1">
      <c r="A8" s="40"/>
      <c r="B8" s="40"/>
      <c r="C8" s="113" t="s">
        <v>60</v>
      </c>
      <c r="D8" s="99">
        <f>SUM(D9)</f>
        <v>45843.8</v>
      </c>
      <c r="E8" s="99">
        <f>SUM(E9)</f>
        <v>91687.5</v>
      </c>
      <c r="F8" s="99">
        <f>SUM(F9)</f>
        <v>137531.29999999999</v>
      </c>
    </row>
    <row r="9" spans="1:6" s="9" customFormat="1">
      <c r="A9" s="97" t="s">
        <v>61</v>
      </c>
      <c r="B9" s="55"/>
      <c r="C9" s="114" t="s">
        <v>8</v>
      </c>
      <c r="D9" s="100">
        <f>SUM(D15)</f>
        <v>45843.8</v>
      </c>
      <c r="E9" s="100">
        <f>SUM(E15)</f>
        <v>91687.5</v>
      </c>
      <c r="F9" s="100">
        <f>SUM(F15)</f>
        <v>137531.29999999999</v>
      </c>
    </row>
    <row r="10" spans="1:6" s="9" customFormat="1">
      <c r="A10" s="55"/>
      <c r="B10" s="55"/>
      <c r="C10" s="115" t="s">
        <v>62</v>
      </c>
      <c r="D10" s="101"/>
      <c r="E10" s="101"/>
      <c r="F10" s="101"/>
    </row>
    <row r="11" spans="1:6" s="9" customFormat="1">
      <c r="A11" s="55"/>
      <c r="B11" s="55"/>
      <c r="C11" s="114" t="s">
        <v>9</v>
      </c>
      <c r="D11" s="102"/>
      <c r="E11" s="102"/>
      <c r="F11" s="102"/>
    </row>
    <row r="12" spans="1:6" s="9" customFormat="1" ht="33">
      <c r="A12" s="55"/>
      <c r="B12" s="55"/>
      <c r="C12" s="115" t="s">
        <v>63</v>
      </c>
      <c r="D12" s="103"/>
      <c r="E12" s="103"/>
      <c r="F12" s="103"/>
    </row>
    <row r="13" spans="1:6" s="9" customFormat="1">
      <c r="A13" s="55"/>
      <c r="B13" s="55"/>
      <c r="C13" s="114" t="s">
        <v>10</v>
      </c>
      <c r="D13" s="102"/>
      <c r="E13" s="102"/>
      <c r="F13" s="102"/>
    </row>
    <row r="14" spans="1:6" s="9" customFormat="1" ht="49.5">
      <c r="A14" s="55"/>
      <c r="B14" s="55"/>
      <c r="C14" s="115" t="s">
        <v>64</v>
      </c>
      <c r="D14" s="101"/>
      <c r="E14" s="101"/>
      <c r="F14" s="101"/>
    </row>
    <row r="15" spans="1:6" s="33" customFormat="1">
      <c r="A15" s="34"/>
      <c r="B15" s="39">
        <v>11002</v>
      </c>
      <c r="C15" s="116" t="s">
        <v>76</v>
      </c>
      <c r="D15" s="100">
        <f>ROUND(F15/9*3,1)</f>
        <v>45843.8</v>
      </c>
      <c r="E15" s="100">
        <f>ROUND(F15/9*6,1)</f>
        <v>91687.5</v>
      </c>
      <c r="F15" s="104">
        <v>137531.29999999999</v>
      </c>
    </row>
    <row r="16" spans="1:6" s="33" customFormat="1">
      <c r="A16" s="34"/>
      <c r="B16" s="39"/>
      <c r="C16" s="34" t="s">
        <v>112</v>
      </c>
      <c r="D16" s="105"/>
      <c r="E16" s="105"/>
      <c r="F16" s="105"/>
    </row>
    <row r="17" spans="1:6" s="33" customFormat="1">
      <c r="A17" s="34"/>
      <c r="B17" s="39"/>
      <c r="C17" s="116" t="s">
        <v>75</v>
      </c>
      <c r="D17" s="105"/>
      <c r="E17" s="105"/>
      <c r="F17" s="105"/>
    </row>
    <row r="18" spans="1:6" s="33" customFormat="1" ht="42" customHeight="1">
      <c r="A18" s="34"/>
      <c r="B18" s="39"/>
      <c r="C18" s="34" t="s">
        <v>114</v>
      </c>
      <c r="D18" s="105"/>
      <c r="E18" s="105"/>
      <c r="F18" s="105"/>
    </row>
    <row r="19" spans="1:6" s="33" customFormat="1">
      <c r="A19" s="34"/>
      <c r="B19" s="39"/>
      <c r="C19" s="116" t="s">
        <v>13</v>
      </c>
      <c r="D19" s="105"/>
      <c r="E19" s="105"/>
      <c r="F19" s="105"/>
    </row>
    <row r="20" spans="1:6" s="33" customFormat="1" ht="24.75" customHeight="1">
      <c r="A20" s="34"/>
      <c r="B20" s="39"/>
      <c r="C20" s="34" t="s">
        <v>14</v>
      </c>
      <c r="D20" s="105"/>
      <c r="E20" s="105"/>
      <c r="F20" s="105"/>
    </row>
    <row r="21" spans="1:6" s="21" customFormat="1" ht="17.25">
      <c r="A21" s="17"/>
      <c r="B21" s="17"/>
      <c r="C21" s="117" t="s">
        <v>43</v>
      </c>
      <c r="D21" s="133">
        <f t="shared" ref="D21:F21" si="0">SUM(D22)</f>
        <v>-45843.8</v>
      </c>
      <c r="E21" s="133">
        <f t="shared" si="0"/>
        <v>-91687.5</v>
      </c>
      <c r="F21" s="106">
        <f t="shared" si="0"/>
        <v>-137531.29999999999</v>
      </c>
    </row>
    <row r="22" spans="1:6" s="21" customFormat="1" ht="17.25">
      <c r="A22" s="15" t="s">
        <v>44</v>
      </c>
      <c r="B22" s="17"/>
      <c r="C22" s="118" t="s">
        <v>8</v>
      </c>
      <c r="D22" s="100">
        <f>SUM(D29)</f>
        <v>-45843.8</v>
      </c>
      <c r="E22" s="100">
        <f>SUM(E29)</f>
        <v>-91687.5</v>
      </c>
      <c r="F22" s="104">
        <f>SUM(F29)</f>
        <v>-137531.29999999999</v>
      </c>
    </row>
    <row r="23" spans="1:6" s="21" customFormat="1" ht="17.25">
      <c r="A23" s="17"/>
      <c r="B23" s="17"/>
      <c r="C23" s="119" t="s">
        <v>45</v>
      </c>
      <c r="D23" s="105"/>
      <c r="E23" s="105"/>
      <c r="F23" s="105"/>
    </row>
    <row r="24" spans="1:6" s="21" customFormat="1" ht="17.25">
      <c r="A24" s="17"/>
      <c r="B24" s="17"/>
      <c r="C24" s="118" t="s">
        <v>9</v>
      </c>
      <c r="D24" s="107"/>
      <c r="E24" s="107"/>
      <c r="F24" s="107"/>
    </row>
    <row r="25" spans="1:6" s="21" customFormat="1" ht="33">
      <c r="A25" s="17"/>
      <c r="B25" s="17"/>
      <c r="C25" s="119" t="s">
        <v>46</v>
      </c>
      <c r="D25" s="105"/>
      <c r="E25" s="105"/>
      <c r="F25" s="105"/>
    </row>
    <row r="26" spans="1:6" s="21" customFormat="1" ht="17.25">
      <c r="A26" s="17"/>
      <c r="B26" s="17"/>
      <c r="C26" s="118" t="s">
        <v>10</v>
      </c>
      <c r="D26" s="107"/>
      <c r="E26" s="107"/>
      <c r="F26" s="107"/>
    </row>
    <row r="27" spans="1:6" s="21" customFormat="1" ht="33">
      <c r="A27" s="17"/>
      <c r="B27" s="17"/>
      <c r="C27" s="119" t="s">
        <v>47</v>
      </c>
      <c r="D27" s="105"/>
      <c r="E27" s="105"/>
      <c r="F27" s="105"/>
    </row>
    <row r="28" spans="1:6" s="21" customFormat="1">
      <c r="A28" s="136" t="s">
        <v>42</v>
      </c>
      <c r="B28" s="136"/>
      <c r="C28" s="136"/>
      <c r="D28" s="108"/>
      <c r="E28" s="108"/>
      <c r="F28" s="108"/>
    </row>
    <row r="29" spans="1:6" s="21" customFormat="1" ht="17.25">
      <c r="A29" s="17"/>
      <c r="B29" s="15" t="s">
        <v>48</v>
      </c>
      <c r="C29" s="118" t="s">
        <v>11</v>
      </c>
      <c r="D29" s="134">
        <f>-D15</f>
        <v>-45843.8</v>
      </c>
      <c r="E29" s="134">
        <f>-E15</f>
        <v>-91687.5</v>
      </c>
      <c r="F29" s="109">
        <f>-F15</f>
        <v>-137531.29999999999</v>
      </c>
    </row>
    <row r="30" spans="1:6" s="21" customFormat="1" ht="17.25">
      <c r="A30" s="17"/>
      <c r="B30" s="17"/>
      <c r="C30" s="119" t="s">
        <v>45</v>
      </c>
      <c r="D30" s="110"/>
      <c r="E30" s="110"/>
      <c r="F30" s="110"/>
    </row>
    <row r="31" spans="1:6" s="21" customFormat="1" ht="17.25">
      <c r="A31" s="17"/>
      <c r="B31" s="17"/>
      <c r="C31" s="118" t="s">
        <v>12</v>
      </c>
      <c r="D31" s="111"/>
      <c r="E31" s="111"/>
      <c r="F31" s="111"/>
    </row>
    <row r="32" spans="1:6" s="21" customFormat="1" ht="49.5">
      <c r="A32" s="17"/>
      <c r="B32" s="17"/>
      <c r="C32" s="119" t="s">
        <v>49</v>
      </c>
      <c r="D32" s="110"/>
      <c r="E32" s="110"/>
      <c r="F32" s="110"/>
    </row>
    <row r="33" spans="1:6" s="21" customFormat="1" ht="17.25">
      <c r="A33" s="17"/>
      <c r="B33" s="17"/>
      <c r="C33" s="118" t="s">
        <v>13</v>
      </c>
      <c r="D33" s="111"/>
      <c r="E33" s="111"/>
      <c r="F33" s="111"/>
    </row>
    <row r="34" spans="1:6" s="21" customFormat="1" ht="17.25">
      <c r="A34" s="17"/>
      <c r="B34" s="17"/>
      <c r="C34" s="119" t="s">
        <v>14</v>
      </c>
      <c r="D34" s="102"/>
      <c r="E34" s="102"/>
      <c r="F34" s="102"/>
    </row>
  </sheetData>
  <mergeCells count="6">
    <mergeCell ref="C2:F2"/>
    <mergeCell ref="A28:C28"/>
    <mergeCell ref="A3:F3"/>
    <mergeCell ref="A5:B5"/>
    <mergeCell ref="C5:C6"/>
    <mergeCell ref="D5:F5"/>
  </mergeCells>
  <pageMargins left="0.25" right="0.25" top="0.38" bottom="0.2" header="0.31" footer="0.2"/>
  <pageSetup paperSize="9" scale="10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view="pageBreakPreview" topLeftCell="A31" zoomScale="90" zoomScaleNormal="100" zoomScaleSheetLayoutView="90" zoomScalePageLayoutView="120" workbookViewId="0">
      <selection activeCell="E33" sqref="E33"/>
    </sheetView>
  </sheetViews>
  <sheetFormatPr defaultColWidth="9.140625" defaultRowHeight="17.25"/>
  <cols>
    <col min="1" max="3" width="9.140625" style="10"/>
    <col min="4" max="4" width="10" style="11" customWidth="1"/>
    <col min="5" max="5" width="11.28515625" style="12" customWidth="1"/>
    <col min="6" max="6" width="55.5703125" style="10" customWidth="1"/>
    <col min="7" max="7" width="16.85546875" style="125" customWidth="1"/>
    <col min="8" max="8" width="17.42578125" style="125" bestFit="1" customWidth="1"/>
    <col min="9" max="9" width="17.42578125" style="130" bestFit="1" customWidth="1"/>
  </cols>
  <sheetData>
    <row r="1" spans="1:9" ht="27" customHeight="1">
      <c r="H1" s="143" t="s">
        <v>16</v>
      </c>
      <c r="I1" s="143"/>
    </row>
    <row r="2" spans="1:9" ht="33.75" customHeight="1">
      <c r="F2" s="144" t="s">
        <v>107</v>
      </c>
      <c r="G2" s="144"/>
      <c r="H2" s="144"/>
      <c r="I2" s="144"/>
    </row>
    <row r="3" spans="1:9" ht="37.5" customHeight="1">
      <c r="A3" s="148" t="s">
        <v>108</v>
      </c>
      <c r="B3" s="148"/>
      <c r="C3" s="148"/>
      <c r="D3" s="148"/>
      <c r="E3" s="148"/>
      <c r="F3" s="148"/>
      <c r="G3" s="148"/>
      <c r="H3" s="148"/>
      <c r="I3" s="148"/>
    </row>
    <row r="4" spans="1:9" ht="23.25" customHeight="1">
      <c r="I4" s="3" t="s">
        <v>40</v>
      </c>
    </row>
    <row r="5" spans="1:9" s="71" customFormat="1" ht="84.75" customHeight="1">
      <c r="A5" s="145" t="s">
        <v>17</v>
      </c>
      <c r="B5" s="145"/>
      <c r="C5" s="145"/>
      <c r="D5" s="145" t="s">
        <v>18</v>
      </c>
      <c r="E5" s="145"/>
      <c r="F5" s="146" t="s">
        <v>19</v>
      </c>
      <c r="G5" s="149" t="s">
        <v>3</v>
      </c>
      <c r="H5" s="150"/>
      <c r="I5" s="150"/>
    </row>
    <row r="6" spans="1:9" s="71" customFormat="1" ht="6.75" hidden="1" customHeight="1">
      <c r="A6" s="145"/>
      <c r="B6" s="145"/>
      <c r="C6" s="145"/>
      <c r="D6" s="145"/>
      <c r="E6" s="145"/>
      <c r="F6" s="146"/>
      <c r="G6" s="126"/>
      <c r="H6" s="126"/>
      <c r="I6" s="147" t="s">
        <v>6</v>
      </c>
    </row>
    <row r="7" spans="1:9" s="71" customFormat="1" ht="33.75" customHeight="1">
      <c r="A7" s="72" t="s">
        <v>20</v>
      </c>
      <c r="B7" s="72" t="s">
        <v>21</v>
      </c>
      <c r="C7" s="72" t="s">
        <v>22</v>
      </c>
      <c r="D7" s="73" t="s">
        <v>23</v>
      </c>
      <c r="E7" s="72" t="s">
        <v>24</v>
      </c>
      <c r="F7" s="146"/>
      <c r="G7" s="126" t="s">
        <v>115</v>
      </c>
      <c r="H7" s="126" t="s">
        <v>116</v>
      </c>
      <c r="I7" s="147"/>
    </row>
    <row r="8" spans="1:9" ht="21.75" customHeight="1">
      <c r="A8" s="13"/>
      <c r="B8" s="13"/>
      <c r="C8" s="13"/>
      <c r="D8" s="13"/>
      <c r="E8" s="46"/>
      <c r="F8" s="14" t="s">
        <v>25</v>
      </c>
      <c r="G8" s="127">
        <f>+G9+G22</f>
        <v>0</v>
      </c>
      <c r="H8" s="127">
        <f>+H9+H22</f>
        <v>0</v>
      </c>
      <c r="I8" s="127">
        <f>+I9+I22</f>
        <v>0</v>
      </c>
    </row>
    <row r="9" spans="1:9" s="49" customFormat="1">
      <c r="A9" s="44" t="s">
        <v>65</v>
      </c>
      <c r="B9" s="50"/>
      <c r="C9" s="50"/>
      <c r="D9" s="50"/>
      <c r="E9" s="50"/>
      <c r="F9" s="44" t="s">
        <v>66</v>
      </c>
      <c r="G9" s="127">
        <f>+G11</f>
        <v>45843.8</v>
      </c>
      <c r="H9" s="127">
        <f>+H11</f>
        <v>91687.5</v>
      </c>
      <c r="I9" s="127">
        <f>+I11</f>
        <v>137531.29999999999</v>
      </c>
    </row>
    <row r="10" spans="1:9" s="49" customFormat="1">
      <c r="A10" s="50"/>
      <c r="B10" s="50"/>
      <c r="C10" s="50"/>
      <c r="D10" s="50"/>
      <c r="E10" s="50"/>
      <c r="F10" s="50" t="s">
        <v>15</v>
      </c>
      <c r="G10" s="127"/>
      <c r="H10" s="127"/>
      <c r="I10" s="127"/>
    </row>
    <row r="11" spans="1:9" s="49" customFormat="1" ht="51.75">
      <c r="A11" s="50"/>
      <c r="B11" s="51" t="s">
        <v>67</v>
      </c>
      <c r="C11" s="50"/>
      <c r="D11" s="50"/>
      <c r="E11" s="50"/>
      <c r="F11" s="44" t="s">
        <v>68</v>
      </c>
      <c r="G11" s="127">
        <f>+G13</f>
        <v>45843.8</v>
      </c>
      <c r="H11" s="127">
        <f>+H13</f>
        <v>91687.5</v>
      </c>
      <c r="I11" s="127">
        <f>+I13</f>
        <v>137531.29999999999</v>
      </c>
    </row>
    <row r="12" spans="1:9" s="49" customFormat="1">
      <c r="A12" s="50"/>
      <c r="B12" s="50"/>
      <c r="C12" s="50"/>
      <c r="D12" s="50"/>
      <c r="E12" s="50"/>
      <c r="F12" s="50" t="s">
        <v>15</v>
      </c>
      <c r="G12" s="127"/>
      <c r="H12" s="127"/>
      <c r="I12" s="127"/>
    </row>
    <row r="13" spans="1:9" s="49" customFormat="1">
      <c r="A13" s="50"/>
      <c r="B13" s="50"/>
      <c r="C13" s="44" t="s">
        <v>26</v>
      </c>
      <c r="D13" s="50"/>
      <c r="E13" s="50"/>
      <c r="F13" s="44" t="s">
        <v>69</v>
      </c>
      <c r="G13" s="127">
        <f>+G15</f>
        <v>45843.8</v>
      </c>
      <c r="H13" s="127">
        <f>+H15</f>
        <v>91687.5</v>
      </c>
      <c r="I13" s="127">
        <f>+I15</f>
        <v>137531.29999999999</v>
      </c>
    </row>
    <row r="14" spans="1:9" s="49" customFormat="1">
      <c r="A14" s="50"/>
      <c r="B14" s="50"/>
      <c r="C14" s="50"/>
      <c r="D14" s="50"/>
      <c r="E14" s="50"/>
      <c r="F14" s="50" t="s">
        <v>15</v>
      </c>
      <c r="G14" s="127"/>
      <c r="H14" s="127"/>
      <c r="I14" s="127"/>
    </row>
    <row r="15" spans="1:9" s="49" customFormat="1" ht="50.25" customHeight="1">
      <c r="A15" s="74"/>
      <c r="B15" s="74"/>
      <c r="C15" s="74"/>
      <c r="D15" s="74" t="s">
        <v>61</v>
      </c>
      <c r="E15" s="74">
        <v>11002</v>
      </c>
      <c r="F15" s="15" t="str">
        <f>+'1'!C16</f>
        <v>Ընդհանուր և լրատվական ուղղվածության հեռուստատեսային ծառայություններ</v>
      </c>
      <c r="G15" s="127">
        <f>+G17</f>
        <v>45843.8</v>
      </c>
      <c r="H15" s="127">
        <f>+H17</f>
        <v>91687.5</v>
      </c>
      <c r="I15" s="127">
        <f>+I17</f>
        <v>137531.29999999999</v>
      </c>
    </row>
    <row r="16" spans="1:9" s="49" customFormat="1">
      <c r="A16" s="50"/>
      <c r="B16" s="50"/>
      <c r="C16" s="50"/>
      <c r="D16" s="50"/>
      <c r="E16" s="50"/>
      <c r="F16" s="15" t="s">
        <v>27</v>
      </c>
      <c r="G16" s="127"/>
      <c r="H16" s="127"/>
      <c r="I16" s="127"/>
    </row>
    <row r="17" spans="1:9" s="49" customFormat="1">
      <c r="A17" s="50"/>
      <c r="B17" s="50"/>
      <c r="C17" s="50"/>
      <c r="D17" s="50"/>
      <c r="E17" s="50"/>
      <c r="F17" s="15" t="s">
        <v>60</v>
      </c>
      <c r="G17" s="127">
        <f>+G19</f>
        <v>45843.8</v>
      </c>
      <c r="H17" s="127">
        <f>+H19</f>
        <v>91687.5</v>
      </c>
      <c r="I17" s="127">
        <f>+I19</f>
        <v>137531.29999999999</v>
      </c>
    </row>
    <row r="18" spans="1:9" s="49" customFormat="1" ht="40.5" customHeight="1">
      <c r="A18" s="50"/>
      <c r="B18" s="50"/>
      <c r="C18" s="50"/>
      <c r="D18" s="50"/>
      <c r="E18" s="50"/>
      <c r="F18" s="15" t="s">
        <v>28</v>
      </c>
      <c r="G18" s="127"/>
      <c r="H18" s="127"/>
      <c r="I18" s="127"/>
    </row>
    <row r="19" spans="1:9" s="49" customFormat="1">
      <c r="A19" s="50"/>
      <c r="B19" s="50"/>
      <c r="C19" s="50"/>
      <c r="D19" s="50"/>
      <c r="E19" s="50"/>
      <c r="F19" s="15" t="s">
        <v>25</v>
      </c>
      <c r="G19" s="127">
        <f t="shared" ref="G19:I20" si="0">+G20</f>
        <v>45843.8</v>
      </c>
      <c r="H19" s="127">
        <f t="shared" si="0"/>
        <v>91687.5</v>
      </c>
      <c r="I19" s="127">
        <f t="shared" si="0"/>
        <v>137531.29999999999</v>
      </c>
    </row>
    <row r="20" spans="1:9" s="49" customFormat="1">
      <c r="A20" s="50"/>
      <c r="B20" s="50"/>
      <c r="C20" s="50"/>
      <c r="D20" s="50"/>
      <c r="E20" s="50"/>
      <c r="F20" s="15" t="s">
        <v>29</v>
      </c>
      <c r="G20" s="127">
        <f t="shared" si="0"/>
        <v>45843.8</v>
      </c>
      <c r="H20" s="127">
        <f t="shared" si="0"/>
        <v>91687.5</v>
      </c>
      <c r="I20" s="127">
        <f t="shared" si="0"/>
        <v>137531.29999999999</v>
      </c>
    </row>
    <row r="21" spans="1:9" s="49" customFormat="1">
      <c r="A21" s="50"/>
      <c r="B21" s="50"/>
      <c r="C21" s="50"/>
      <c r="D21" s="50"/>
      <c r="E21" s="50"/>
      <c r="F21" s="42" t="s">
        <v>121</v>
      </c>
      <c r="G21" s="127">
        <f>+'1'!D15</f>
        <v>45843.8</v>
      </c>
      <c r="H21" s="127">
        <f>+'1'!E15</f>
        <v>91687.5</v>
      </c>
      <c r="I21" s="127">
        <f>+'1'!F15</f>
        <v>137531.29999999999</v>
      </c>
    </row>
    <row r="22" spans="1:9" s="7" customFormat="1" ht="34.5">
      <c r="A22" s="19" t="s">
        <v>50</v>
      </c>
      <c r="B22" s="15"/>
      <c r="C22" s="15"/>
      <c r="D22" s="42"/>
      <c r="E22" s="43"/>
      <c r="F22" s="120" t="s">
        <v>51</v>
      </c>
      <c r="G22" s="127">
        <f>SUM(G24)</f>
        <v>-45843.8</v>
      </c>
      <c r="H22" s="127">
        <f>SUM(H24)</f>
        <v>-91687.5</v>
      </c>
      <c r="I22" s="127">
        <f>SUM(I24)</f>
        <v>-137531.29999999999</v>
      </c>
    </row>
    <row r="23" spans="1:9" s="7" customFormat="1">
      <c r="A23" s="15"/>
      <c r="B23" s="15"/>
      <c r="C23" s="15"/>
      <c r="D23" s="15"/>
      <c r="E23" s="16"/>
      <c r="F23" s="22" t="s">
        <v>15</v>
      </c>
      <c r="G23" s="127"/>
      <c r="H23" s="127"/>
      <c r="I23" s="127"/>
    </row>
    <row r="24" spans="1:9" s="7" customFormat="1">
      <c r="A24" s="15"/>
      <c r="B24" s="19" t="s">
        <v>26</v>
      </c>
      <c r="C24" s="15"/>
      <c r="D24" s="15"/>
      <c r="E24" s="16"/>
      <c r="F24" s="22" t="s">
        <v>45</v>
      </c>
      <c r="G24" s="127">
        <f>+G26</f>
        <v>-45843.8</v>
      </c>
      <c r="H24" s="127">
        <f>+H26</f>
        <v>-91687.5</v>
      </c>
      <c r="I24" s="127">
        <f>+I26</f>
        <v>-137531.29999999999</v>
      </c>
    </row>
    <row r="25" spans="1:9" s="7" customFormat="1" ht="23.25" customHeight="1">
      <c r="A25" s="15"/>
      <c r="B25" s="15"/>
      <c r="C25" s="15"/>
      <c r="D25" s="15"/>
      <c r="E25" s="16"/>
      <c r="F25" s="22" t="s">
        <v>15</v>
      </c>
      <c r="G25" s="127"/>
      <c r="H25" s="127"/>
      <c r="I25" s="127"/>
    </row>
    <row r="26" spans="1:9" s="7" customFormat="1">
      <c r="A26" s="15"/>
      <c r="B26" s="15"/>
      <c r="C26" s="19" t="s">
        <v>26</v>
      </c>
      <c r="D26" s="15"/>
      <c r="E26" s="16"/>
      <c r="F26" s="22" t="s">
        <v>45</v>
      </c>
      <c r="G26" s="127">
        <f>+G28</f>
        <v>-45843.8</v>
      </c>
      <c r="H26" s="127">
        <f>+H28</f>
        <v>-91687.5</v>
      </c>
      <c r="I26" s="127">
        <f>+I28</f>
        <v>-137531.29999999999</v>
      </c>
    </row>
    <row r="27" spans="1:9" s="7" customFormat="1" ht="23.25" customHeight="1">
      <c r="A27" s="15"/>
      <c r="B27" s="15"/>
      <c r="C27" s="15"/>
      <c r="D27" s="15"/>
      <c r="E27" s="16"/>
      <c r="F27" s="22" t="s">
        <v>15</v>
      </c>
      <c r="G27" s="127"/>
      <c r="H27" s="127"/>
      <c r="I27" s="127"/>
    </row>
    <row r="28" spans="1:9" s="7" customFormat="1">
      <c r="A28" s="15"/>
      <c r="B28" s="15"/>
      <c r="C28" s="15"/>
      <c r="D28" s="15" t="s">
        <v>44</v>
      </c>
      <c r="E28" s="16" t="s">
        <v>48</v>
      </c>
      <c r="F28" s="15" t="s">
        <v>45</v>
      </c>
      <c r="G28" s="127">
        <f>+G30</f>
        <v>-45843.8</v>
      </c>
      <c r="H28" s="127">
        <f>+H30</f>
        <v>-91687.5</v>
      </c>
      <c r="I28" s="127">
        <f>+I30</f>
        <v>-137531.29999999999</v>
      </c>
    </row>
    <row r="29" spans="1:9" s="7" customFormat="1" ht="23.25" customHeight="1">
      <c r="A29" s="15"/>
      <c r="B29" s="15"/>
      <c r="C29" s="15"/>
      <c r="D29" s="15"/>
      <c r="E29" s="16"/>
      <c r="F29" s="15" t="s">
        <v>27</v>
      </c>
      <c r="G29" s="127"/>
      <c r="H29" s="127"/>
      <c r="I29" s="127"/>
    </row>
    <row r="30" spans="1:9" s="7" customFormat="1">
      <c r="A30" s="15"/>
      <c r="B30" s="15"/>
      <c r="C30" s="15"/>
      <c r="D30" s="15"/>
      <c r="E30" s="16"/>
      <c r="F30" s="18" t="s">
        <v>43</v>
      </c>
      <c r="G30" s="127">
        <f>+G32</f>
        <v>-45843.8</v>
      </c>
      <c r="H30" s="127">
        <f>+H32</f>
        <v>-91687.5</v>
      </c>
      <c r="I30" s="127">
        <f>+I32</f>
        <v>-137531.29999999999</v>
      </c>
    </row>
    <row r="31" spans="1:9" s="7" customFormat="1" ht="41.25" customHeight="1">
      <c r="A31" s="15"/>
      <c r="B31" s="15"/>
      <c r="C31" s="15"/>
      <c r="D31" s="15"/>
      <c r="E31" s="16"/>
      <c r="F31" s="15" t="s">
        <v>28</v>
      </c>
      <c r="G31" s="128"/>
      <c r="H31" s="128"/>
      <c r="I31" s="128"/>
    </row>
    <row r="32" spans="1:9" s="7" customFormat="1">
      <c r="A32" s="42"/>
      <c r="B32" s="42"/>
      <c r="C32" s="42"/>
      <c r="D32" s="42"/>
      <c r="E32" s="43"/>
      <c r="F32" s="15" t="s">
        <v>25</v>
      </c>
      <c r="G32" s="129">
        <f t="shared" ref="G32:I34" si="1">+G33</f>
        <v>-45843.8</v>
      </c>
      <c r="H32" s="129">
        <f t="shared" si="1"/>
        <v>-91687.5</v>
      </c>
      <c r="I32" s="129">
        <f t="shared" si="1"/>
        <v>-137531.29999999999</v>
      </c>
    </row>
    <row r="33" spans="1:9" s="7" customFormat="1" ht="23.25" customHeight="1">
      <c r="A33" s="42"/>
      <c r="B33" s="42"/>
      <c r="C33" s="42"/>
      <c r="D33" s="42"/>
      <c r="E33" s="43"/>
      <c r="F33" s="15" t="s">
        <v>29</v>
      </c>
      <c r="G33" s="129">
        <f t="shared" si="1"/>
        <v>-45843.8</v>
      </c>
      <c r="H33" s="129">
        <f t="shared" si="1"/>
        <v>-91687.5</v>
      </c>
      <c r="I33" s="129">
        <f t="shared" si="1"/>
        <v>-137531.29999999999</v>
      </c>
    </row>
    <row r="34" spans="1:9" s="7" customFormat="1">
      <c r="A34" s="42"/>
      <c r="B34" s="42"/>
      <c r="C34" s="42"/>
      <c r="D34" s="42"/>
      <c r="E34" s="43"/>
      <c r="F34" s="15" t="s">
        <v>52</v>
      </c>
      <c r="G34" s="129">
        <f t="shared" si="1"/>
        <v>-45843.8</v>
      </c>
      <c r="H34" s="129">
        <f t="shared" si="1"/>
        <v>-91687.5</v>
      </c>
      <c r="I34" s="129">
        <f t="shared" si="1"/>
        <v>-137531.29999999999</v>
      </c>
    </row>
    <row r="35" spans="1:9" s="7" customFormat="1" ht="23.25" customHeight="1">
      <c r="A35" s="48"/>
      <c r="B35" s="48"/>
      <c r="C35" s="48"/>
      <c r="D35" s="48"/>
      <c r="E35" s="47"/>
      <c r="F35" s="15" t="s">
        <v>53</v>
      </c>
      <c r="G35" s="129">
        <f>+'1'!D29</f>
        <v>-45843.8</v>
      </c>
      <c r="H35" s="129">
        <f>+'1'!E29</f>
        <v>-91687.5</v>
      </c>
      <c r="I35" s="129">
        <f>+'1'!F29</f>
        <v>-137531.29999999999</v>
      </c>
    </row>
  </sheetData>
  <mergeCells count="8">
    <mergeCell ref="H1:I1"/>
    <mergeCell ref="F2:I2"/>
    <mergeCell ref="A5:C6"/>
    <mergeCell ref="D5:E6"/>
    <mergeCell ref="F5:F7"/>
    <mergeCell ref="I6:I7"/>
    <mergeCell ref="A3:I3"/>
    <mergeCell ref="G5:I5"/>
  </mergeCells>
  <pageMargins left="0.25" right="0.25" top="0.75" bottom="0.75" header="0.51180555555555496" footer="0.51180555555555496"/>
  <pageSetup paperSize="9" scale="10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F32"/>
  <sheetViews>
    <sheetView view="pageBreakPreview" topLeftCell="A13" zoomScale="70" zoomScaleNormal="100" zoomScaleSheetLayoutView="70" zoomScalePageLayoutView="120" workbookViewId="0">
      <selection activeCell="E33" sqref="E33"/>
    </sheetView>
  </sheetViews>
  <sheetFormatPr defaultColWidth="9.140625" defaultRowHeight="16.5"/>
  <cols>
    <col min="1" max="1" width="30.5703125" style="24" customWidth="1"/>
    <col min="2" max="2" width="61.5703125" style="24" customWidth="1"/>
    <col min="3" max="3" width="17.85546875" style="24" customWidth="1"/>
    <col min="4" max="4" width="17.7109375" style="24" bestFit="1" customWidth="1"/>
    <col min="5" max="5" width="18.42578125" style="24" customWidth="1"/>
    <col min="6" max="1014" width="9.140625" style="24"/>
    <col min="1015" max="1017" width="11.5703125" style="25" customWidth="1"/>
    <col min="1018" max="1019" width="11.5703125" style="23" customWidth="1"/>
    <col min="1020" max="16384" width="9.140625" style="23"/>
  </cols>
  <sheetData>
    <row r="1" spans="1:1020" customFormat="1" ht="23.25" customHeight="1">
      <c r="A1" s="27"/>
      <c r="B1" s="27"/>
      <c r="C1" s="27"/>
      <c r="D1" s="27"/>
      <c r="E1" s="28" t="s">
        <v>74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/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/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/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/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/>
      <c r="PR1" s="27"/>
      <c r="PS1" s="27"/>
      <c r="PT1" s="27"/>
      <c r="PU1" s="27"/>
      <c r="PV1" s="27"/>
      <c r="PW1" s="27"/>
      <c r="PX1" s="27"/>
      <c r="PY1" s="27"/>
      <c r="PZ1" s="27"/>
      <c r="QA1" s="27"/>
      <c r="QB1" s="27"/>
      <c r="QC1" s="27"/>
      <c r="QD1" s="27"/>
      <c r="QE1" s="27"/>
      <c r="QF1" s="27"/>
      <c r="QG1" s="27"/>
      <c r="QH1" s="27"/>
      <c r="QI1" s="27"/>
      <c r="QJ1" s="27"/>
      <c r="QK1" s="27"/>
      <c r="QL1" s="27"/>
      <c r="QM1" s="27"/>
      <c r="QN1" s="27"/>
      <c r="QO1" s="27"/>
      <c r="QP1" s="27"/>
      <c r="QQ1" s="27"/>
      <c r="QR1" s="27"/>
      <c r="QS1" s="27"/>
      <c r="QT1" s="27"/>
      <c r="QU1" s="27"/>
      <c r="QV1" s="27"/>
      <c r="QW1" s="27"/>
      <c r="QX1" s="27"/>
      <c r="QY1" s="27"/>
      <c r="QZ1" s="27"/>
      <c r="RA1" s="27"/>
      <c r="RB1" s="27"/>
      <c r="RC1" s="27"/>
      <c r="RD1" s="27"/>
      <c r="RE1" s="27"/>
      <c r="RF1" s="27"/>
      <c r="RG1" s="27"/>
      <c r="RH1" s="27"/>
      <c r="RI1" s="27"/>
      <c r="RJ1" s="27"/>
      <c r="RK1" s="27"/>
      <c r="RL1" s="27"/>
      <c r="RM1" s="27"/>
      <c r="RN1" s="27"/>
      <c r="RO1" s="27"/>
      <c r="RP1" s="27"/>
      <c r="RQ1" s="27"/>
      <c r="RR1" s="27"/>
      <c r="RS1" s="27"/>
      <c r="RT1" s="27"/>
      <c r="RU1" s="27"/>
      <c r="RV1" s="27"/>
      <c r="RW1" s="27"/>
      <c r="RX1" s="27"/>
      <c r="RY1" s="27"/>
      <c r="RZ1" s="27"/>
      <c r="SA1" s="27"/>
      <c r="SB1" s="27"/>
      <c r="SC1" s="27"/>
      <c r="SD1" s="27"/>
      <c r="SE1" s="27"/>
      <c r="SF1" s="27"/>
      <c r="SG1" s="27"/>
      <c r="SH1" s="27"/>
      <c r="SI1" s="27"/>
      <c r="SJ1" s="27"/>
      <c r="SK1" s="27"/>
      <c r="SL1" s="27"/>
      <c r="SM1" s="27"/>
      <c r="SN1" s="27"/>
      <c r="SO1" s="27"/>
      <c r="SP1" s="27"/>
      <c r="SQ1" s="27"/>
      <c r="SR1" s="27"/>
      <c r="SS1" s="27"/>
      <c r="ST1" s="27"/>
      <c r="SU1" s="27"/>
      <c r="SV1" s="27"/>
      <c r="SW1" s="27"/>
      <c r="SX1" s="27"/>
      <c r="SY1" s="27"/>
      <c r="SZ1" s="27"/>
      <c r="TA1" s="27"/>
      <c r="TB1" s="27"/>
      <c r="TC1" s="27"/>
      <c r="TD1" s="27"/>
      <c r="TE1" s="27"/>
      <c r="TF1" s="27"/>
      <c r="TG1" s="27"/>
      <c r="TH1" s="27"/>
      <c r="TI1" s="27"/>
      <c r="TJ1" s="27"/>
      <c r="TK1" s="27"/>
      <c r="TL1" s="27"/>
      <c r="TM1" s="27"/>
      <c r="TN1" s="27"/>
      <c r="TO1" s="27"/>
      <c r="TP1" s="27"/>
      <c r="TQ1" s="27"/>
      <c r="TR1" s="27"/>
      <c r="TS1" s="27"/>
      <c r="TT1" s="27"/>
      <c r="TU1" s="27"/>
      <c r="TV1" s="27"/>
      <c r="TW1" s="27"/>
      <c r="TX1" s="27"/>
      <c r="TY1" s="27"/>
      <c r="TZ1" s="27"/>
      <c r="UA1" s="27"/>
      <c r="UB1" s="27"/>
      <c r="UC1" s="27"/>
      <c r="UD1" s="27"/>
      <c r="UE1" s="27"/>
      <c r="UF1" s="27"/>
      <c r="UG1" s="27"/>
      <c r="UH1" s="27"/>
      <c r="UI1" s="27"/>
      <c r="UJ1" s="27"/>
      <c r="UK1" s="27"/>
      <c r="UL1" s="27"/>
      <c r="UM1" s="27"/>
      <c r="UN1" s="27"/>
      <c r="UO1" s="27"/>
      <c r="UP1" s="27"/>
      <c r="UQ1" s="27"/>
      <c r="UR1" s="27"/>
      <c r="US1" s="27"/>
      <c r="UT1" s="27"/>
      <c r="UU1" s="27"/>
      <c r="UV1" s="27"/>
      <c r="UW1" s="27"/>
      <c r="UX1" s="27"/>
      <c r="UY1" s="27"/>
      <c r="UZ1" s="27"/>
      <c r="VA1" s="27"/>
      <c r="VB1" s="27"/>
      <c r="VC1" s="27"/>
      <c r="VD1" s="27"/>
      <c r="VE1" s="27"/>
      <c r="VF1" s="27"/>
      <c r="VG1" s="27"/>
      <c r="VH1" s="27"/>
      <c r="VI1" s="27"/>
      <c r="VJ1" s="27"/>
      <c r="VK1" s="27"/>
      <c r="VL1" s="27"/>
      <c r="VM1" s="27"/>
      <c r="VN1" s="27"/>
      <c r="VO1" s="27"/>
      <c r="VP1" s="27"/>
      <c r="VQ1" s="27"/>
      <c r="VR1" s="27"/>
      <c r="VS1" s="27"/>
      <c r="VT1" s="27"/>
      <c r="VU1" s="27"/>
      <c r="VV1" s="27"/>
      <c r="VW1" s="27"/>
      <c r="VX1" s="27"/>
      <c r="VY1" s="27"/>
      <c r="VZ1" s="27"/>
      <c r="WA1" s="27"/>
      <c r="WB1" s="27"/>
      <c r="WC1" s="27"/>
      <c r="WD1" s="27"/>
      <c r="WE1" s="27"/>
      <c r="WF1" s="27"/>
      <c r="WG1" s="27"/>
      <c r="WH1" s="27"/>
      <c r="WI1" s="27"/>
      <c r="WJ1" s="27"/>
      <c r="WK1" s="27"/>
      <c r="WL1" s="27"/>
      <c r="WM1" s="27"/>
      <c r="WN1" s="27"/>
      <c r="WO1" s="27"/>
      <c r="WP1" s="27"/>
      <c r="WQ1" s="27"/>
      <c r="WR1" s="27"/>
      <c r="WS1" s="27"/>
      <c r="WT1" s="27"/>
      <c r="WU1" s="27"/>
      <c r="WV1" s="27"/>
      <c r="WW1" s="27"/>
      <c r="WX1" s="27"/>
      <c r="WY1" s="27"/>
      <c r="WZ1" s="27"/>
      <c r="XA1" s="27"/>
      <c r="XB1" s="27"/>
      <c r="XC1" s="27"/>
      <c r="XD1" s="27"/>
      <c r="XE1" s="27"/>
      <c r="XF1" s="27"/>
      <c r="XG1" s="27"/>
      <c r="XH1" s="27"/>
      <c r="XI1" s="27"/>
      <c r="XJ1" s="27"/>
      <c r="XK1" s="27"/>
      <c r="XL1" s="27"/>
      <c r="XM1" s="27"/>
      <c r="XN1" s="27"/>
      <c r="XO1" s="27"/>
      <c r="XP1" s="27"/>
      <c r="XQ1" s="27"/>
      <c r="XR1" s="27"/>
      <c r="XS1" s="27"/>
      <c r="XT1" s="27"/>
      <c r="XU1" s="27"/>
      <c r="XV1" s="27"/>
      <c r="XW1" s="27"/>
      <c r="XX1" s="27"/>
      <c r="XY1" s="27"/>
      <c r="XZ1" s="27"/>
      <c r="YA1" s="27"/>
      <c r="YB1" s="27"/>
      <c r="YC1" s="27"/>
      <c r="YD1" s="27"/>
      <c r="YE1" s="27"/>
      <c r="YF1" s="27"/>
      <c r="YG1" s="27"/>
      <c r="YH1" s="27"/>
      <c r="YI1" s="27"/>
      <c r="YJ1" s="27"/>
      <c r="YK1" s="27"/>
      <c r="YL1" s="27"/>
      <c r="YM1" s="27"/>
      <c r="YN1" s="27"/>
      <c r="YO1" s="27"/>
      <c r="YP1" s="27"/>
      <c r="YQ1" s="27"/>
      <c r="YR1" s="27"/>
      <c r="YS1" s="27"/>
      <c r="YT1" s="27"/>
      <c r="YU1" s="27"/>
      <c r="YV1" s="27"/>
      <c r="YW1" s="27"/>
      <c r="YX1" s="27"/>
      <c r="YY1" s="27"/>
      <c r="YZ1" s="27"/>
      <c r="ZA1" s="27"/>
      <c r="ZB1" s="27"/>
      <c r="ZC1" s="27"/>
      <c r="ZD1" s="27"/>
      <c r="ZE1" s="27"/>
      <c r="ZF1" s="27"/>
      <c r="ZG1" s="27"/>
      <c r="ZH1" s="27"/>
      <c r="ZI1" s="27"/>
      <c r="ZJ1" s="27"/>
      <c r="ZK1" s="27"/>
      <c r="ZL1" s="27"/>
      <c r="ZM1" s="27"/>
      <c r="ZN1" s="27"/>
      <c r="ZO1" s="27"/>
      <c r="ZP1" s="27"/>
      <c r="ZQ1" s="27"/>
      <c r="ZR1" s="27"/>
      <c r="ZS1" s="27"/>
      <c r="ZT1" s="27"/>
      <c r="ZU1" s="27"/>
      <c r="ZV1" s="27"/>
      <c r="ZW1" s="27"/>
      <c r="ZX1" s="27"/>
      <c r="ZY1" s="27"/>
      <c r="ZZ1" s="27"/>
      <c r="AAA1" s="27"/>
      <c r="AAB1" s="27"/>
      <c r="AAC1" s="27"/>
      <c r="AAD1" s="27"/>
      <c r="AAE1" s="27"/>
      <c r="AAF1" s="27"/>
      <c r="AAG1" s="27"/>
      <c r="AAH1" s="27"/>
      <c r="AAI1" s="27"/>
      <c r="AAJ1" s="27"/>
      <c r="AAK1" s="27"/>
      <c r="AAL1" s="27"/>
      <c r="AAM1" s="27"/>
      <c r="AAN1" s="27"/>
      <c r="AAO1" s="27"/>
      <c r="AAP1" s="27"/>
      <c r="AAQ1" s="27"/>
      <c r="AAR1" s="27"/>
      <c r="AAS1" s="27"/>
      <c r="AAT1" s="27"/>
      <c r="AAU1" s="27"/>
      <c r="AAV1" s="27"/>
      <c r="AAW1" s="27"/>
      <c r="AAX1" s="27"/>
      <c r="AAY1" s="27"/>
      <c r="AAZ1" s="27"/>
      <c r="ABA1" s="27"/>
      <c r="ABB1" s="27"/>
      <c r="ABC1" s="27"/>
      <c r="ABD1" s="27"/>
      <c r="ABE1" s="27"/>
      <c r="ABF1" s="27"/>
      <c r="ABG1" s="27"/>
      <c r="ABH1" s="27"/>
      <c r="ABI1" s="27"/>
      <c r="ABJ1" s="27"/>
      <c r="ABK1" s="27"/>
      <c r="ABL1" s="27"/>
      <c r="ABM1" s="27"/>
      <c r="ABN1" s="27"/>
      <c r="ABO1" s="27"/>
      <c r="ABP1" s="27"/>
      <c r="ABQ1" s="27"/>
      <c r="ABR1" s="27"/>
      <c r="ABS1" s="27"/>
      <c r="ABT1" s="27"/>
      <c r="ABU1" s="27"/>
      <c r="ABV1" s="27"/>
      <c r="ABW1" s="27"/>
      <c r="ABX1" s="27"/>
      <c r="ABY1" s="27"/>
      <c r="ABZ1" s="27"/>
      <c r="ACA1" s="27"/>
      <c r="ACB1" s="27"/>
      <c r="ACC1" s="27"/>
      <c r="ACD1" s="27"/>
      <c r="ACE1" s="27"/>
      <c r="ACF1" s="27"/>
      <c r="ACG1" s="27"/>
      <c r="ACH1" s="27"/>
      <c r="ACI1" s="27"/>
      <c r="ACJ1" s="27"/>
      <c r="ACK1" s="27"/>
      <c r="ACL1" s="27"/>
      <c r="ACM1" s="27"/>
      <c r="ACN1" s="27"/>
      <c r="ACO1" s="27"/>
      <c r="ACP1" s="27"/>
      <c r="ACQ1" s="27"/>
      <c r="ACR1" s="27"/>
      <c r="ACS1" s="27"/>
      <c r="ACT1" s="27"/>
      <c r="ACU1" s="27"/>
      <c r="ACV1" s="27"/>
      <c r="ACW1" s="27"/>
      <c r="ACX1" s="27"/>
      <c r="ACY1" s="27"/>
      <c r="ACZ1" s="27"/>
      <c r="ADA1" s="27"/>
      <c r="ADB1" s="27"/>
      <c r="ADC1" s="27"/>
      <c r="ADD1" s="27"/>
      <c r="ADE1" s="27"/>
      <c r="ADF1" s="27"/>
      <c r="ADG1" s="27"/>
      <c r="ADH1" s="27"/>
      <c r="ADI1" s="27"/>
      <c r="ADJ1" s="27"/>
      <c r="ADK1" s="27"/>
      <c r="ADL1" s="27"/>
      <c r="ADM1" s="27"/>
      <c r="ADN1" s="27"/>
      <c r="ADO1" s="27"/>
      <c r="ADP1" s="27"/>
      <c r="ADQ1" s="27"/>
      <c r="ADR1" s="27"/>
      <c r="ADS1" s="27"/>
      <c r="ADT1" s="27"/>
      <c r="ADU1" s="27"/>
      <c r="ADV1" s="27"/>
      <c r="ADW1" s="27"/>
      <c r="ADX1" s="27"/>
      <c r="ADY1" s="27"/>
      <c r="ADZ1" s="27"/>
      <c r="AEA1" s="27"/>
      <c r="AEB1" s="27"/>
      <c r="AEC1" s="27"/>
      <c r="AED1" s="27"/>
      <c r="AEE1" s="27"/>
      <c r="AEF1" s="27"/>
      <c r="AEG1" s="27"/>
      <c r="AEH1" s="27"/>
      <c r="AEI1" s="27"/>
      <c r="AEJ1" s="27"/>
      <c r="AEK1" s="27"/>
      <c r="AEL1" s="27"/>
      <c r="AEM1" s="27"/>
      <c r="AEN1" s="27"/>
      <c r="AEO1" s="27"/>
      <c r="AEP1" s="27"/>
      <c r="AEQ1" s="27"/>
      <c r="AER1" s="27"/>
      <c r="AES1" s="27"/>
      <c r="AET1" s="27"/>
      <c r="AEU1" s="27"/>
      <c r="AEV1" s="27"/>
      <c r="AEW1" s="27"/>
      <c r="AEX1" s="27"/>
      <c r="AEY1" s="27"/>
      <c r="AEZ1" s="27"/>
      <c r="AFA1" s="27"/>
      <c r="AFB1" s="27"/>
      <c r="AFC1" s="27"/>
      <c r="AFD1" s="27"/>
      <c r="AFE1" s="27"/>
      <c r="AFF1" s="27"/>
      <c r="AFG1" s="27"/>
      <c r="AFH1" s="27"/>
      <c r="AFI1" s="27"/>
      <c r="AFJ1" s="27"/>
      <c r="AFK1" s="27"/>
      <c r="AFL1" s="27"/>
      <c r="AFM1" s="27"/>
      <c r="AFN1" s="27"/>
      <c r="AFO1" s="27"/>
      <c r="AFP1" s="27"/>
      <c r="AFQ1" s="27"/>
      <c r="AFR1" s="27"/>
      <c r="AFS1" s="27"/>
      <c r="AFT1" s="27"/>
      <c r="AFU1" s="27"/>
      <c r="AFV1" s="27"/>
      <c r="AFW1" s="27"/>
      <c r="AFX1" s="27"/>
      <c r="AFY1" s="27"/>
      <c r="AFZ1" s="27"/>
      <c r="AGA1" s="27"/>
      <c r="AGB1" s="27"/>
      <c r="AGC1" s="27"/>
      <c r="AGD1" s="27"/>
      <c r="AGE1" s="27"/>
      <c r="AGF1" s="27"/>
      <c r="AGG1" s="27"/>
      <c r="AGH1" s="27"/>
      <c r="AGI1" s="27"/>
      <c r="AGJ1" s="27"/>
      <c r="AGK1" s="27"/>
      <c r="AGL1" s="27"/>
      <c r="AGM1" s="27"/>
      <c r="AGN1" s="27"/>
      <c r="AGO1" s="27"/>
      <c r="AGP1" s="27"/>
      <c r="AGQ1" s="27"/>
      <c r="AGR1" s="27"/>
      <c r="AGS1" s="27"/>
      <c r="AGT1" s="27"/>
      <c r="AGU1" s="27"/>
      <c r="AGV1" s="27"/>
      <c r="AGW1" s="27"/>
      <c r="AGX1" s="27"/>
      <c r="AGY1" s="27"/>
      <c r="AGZ1" s="27"/>
      <c r="AHA1" s="27"/>
      <c r="AHB1" s="27"/>
      <c r="AHC1" s="27"/>
      <c r="AHD1" s="27"/>
      <c r="AHE1" s="27"/>
      <c r="AHF1" s="27"/>
      <c r="AHG1" s="27"/>
      <c r="AHH1" s="27"/>
      <c r="AHI1" s="27"/>
      <c r="AHJ1" s="27"/>
      <c r="AHK1" s="27"/>
      <c r="AHL1" s="27"/>
      <c r="AHM1" s="27"/>
      <c r="AHN1" s="27"/>
      <c r="AHO1" s="27"/>
      <c r="AHP1" s="27"/>
      <c r="AHQ1" s="27"/>
      <c r="AHR1" s="27"/>
      <c r="AHS1" s="27"/>
      <c r="AHT1" s="27"/>
      <c r="AHU1" s="27"/>
      <c r="AHV1" s="27"/>
      <c r="AHW1" s="27"/>
      <c r="AHX1" s="27"/>
      <c r="AHY1" s="27"/>
      <c r="AHZ1" s="27"/>
      <c r="AIA1" s="27"/>
      <c r="AIB1" s="27"/>
      <c r="AIC1" s="27"/>
      <c r="AID1" s="27"/>
      <c r="AIE1" s="27"/>
      <c r="AIF1" s="27"/>
      <c r="AIG1" s="27"/>
      <c r="AIH1" s="27"/>
      <c r="AII1" s="27"/>
      <c r="AIJ1" s="27"/>
      <c r="AIK1" s="27"/>
      <c r="AIL1" s="27"/>
      <c r="AIM1" s="27"/>
      <c r="AIN1" s="27"/>
      <c r="AIO1" s="27"/>
      <c r="AIP1" s="27"/>
      <c r="AIQ1" s="27"/>
      <c r="AIR1" s="27"/>
      <c r="AIS1" s="27"/>
      <c r="AIT1" s="27"/>
      <c r="AIU1" s="27"/>
      <c r="AIV1" s="27"/>
      <c r="AIW1" s="27"/>
      <c r="AIX1" s="27"/>
      <c r="AIY1" s="27"/>
      <c r="AIZ1" s="27"/>
      <c r="AJA1" s="27"/>
      <c r="AJB1" s="27"/>
      <c r="AJC1" s="27"/>
      <c r="AJD1" s="27"/>
      <c r="AJE1" s="27"/>
      <c r="AJF1" s="27"/>
      <c r="AJG1" s="27"/>
      <c r="AJH1" s="27"/>
      <c r="AJI1" s="27"/>
      <c r="AJJ1" s="27"/>
      <c r="AJK1" s="27"/>
      <c r="AJL1" s="27"/>
      <c r="AJM1" s="27"/>
      <c r="AJN1" s="27"/>
      <c r="AJO1" s="27"/>
      <c r="AJP1" s="27"/>
      <c r="AJQ1" s="27"/>
      <c r="AJR1" s="27"/>
      <c r="AJS1" s="27"/>
      <c r="AJT1" s="27"/>
      <c r="AJU1" s="27"/>
      <c r="AJV1" s="27"/>
      <c r="AJW1" s="27"/>
      <c r="AJX1" s="27"/>
      <c r="AJY1" s="27"/>
      <c r="AJZ1" s="27"/>
      <c r="AKA1" s="27"/>
      <c r="AKB1" s="27"/>
      <c r="AKC1" s="27"/>
      <c r="AKD1" s="27"/>
      <c r="AKE1" s="27"/>
      <c r="AKF1" s="27"/>
      <c r="AKG1" s="27"/>
      <c r="AKH1" s="27"/>
      <c r="AKI1" s="27"/>
      <c r="AKJ1" s="27"/>
      <c r="AKK1" s="27"/>
      <c r="AKL1" s="27"/>
      <c r="AKM1" s="27"/>
      <c r="AKN1" s="27"/>
      <c r="AKO1" s="27"/>
      <c r="AKP1" s="27"/>
      <c r="AKQ1" s="27"/>
      <c r="AKR1" s="27"/>
      <c r="AKS1" s="27"/>
      <c r="AKT1" s="27"/>
      <c r="AKU1" s="27"/>
      <c r="AKV1" s="27"/>
      <c r="AKW1" s="27"/>
      <c r="AKX1" s="27"/>
      <c r="AKY1" s="27"/>
      <c r="AKZ1" s="27"/>
      <c r="ALA1" s="27"/>
      <c r="ALB1" s="27"/>
      <c r="ALC1" s="27"/>
      <c r="ALD1" s="27"/>
      <c r="ALE1" s="27"/>
      <c r="ALF1" s="27"/>
      <c r="ALG1" s="27"/>
      <c r="ALH1" s="27"/>
      <c r="ALI1" s="27"/>
      <c r="ALJ1" s="27"/>
      <c r="ALK1" s="27"/>
      <c r="ALL1" s="27"/>
      <c r="ALM1" s="27"/>
      <c r="ALN1" s="27"/>
      <c r="ALO1" s="27"/>
      <c r="ALP1" s="27"/>
      <c r="ALQ1" s="27"/>
      <c r="ALR1" s="27"/>
      <c r="ALS1" s="27"/>
      <c r="ALT1" s="27"/>
      <c r="ALU1" s="27"/>
      <c r="ALV1" s="27"/>
      <c r="ALW1" s="27"/>
      <c r="ALX1" s="27"/>
      <c r="ALY1" s="27"/>
      <c r="ALZ1" s="27"/>
      <c r="AMA1" s="29"/>
      <c r="AMB1" s="29"/>
      <c r="AMC1" s="29"/>
    </row>
    <row r="2" spans="1:1020" customFormat="1" ht="47.85" customHeight="1">
      <c r="A2" s="27"/>
      <c r="B2" s="158" t="s">
        <v>109</v>
      </c>
      <c r="C2" s="158"/>
      <c r="D2" s="158"/>
      <c r="E2" s="15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9"/>
      <c r="AMB2" s="29"/>
      <c r="AMC2" s="29"/>
    </row>
    <row r="3" spans="1:1020" customFormat="1" ht="54" customHeight="1">
      <c r="A3" s="137" t="s">
        <v>124</v>
      </c>
      <c r="B3" s="137"/>
      <c r="C3" s="137"/>
      <c r="D3" s="137"/>
      <c r="E3" s="13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9"/>
      <c r="AMB3" s="29"/>
      <c r="AMC3" s="29"/>
    </row>
    <row r="4" spans="1:1020" customFormat="1" ht="43.5" customHeight="1">
      <c r="A4" s="62"/>
      <c r="B4" s="62"/>
      <c r="C4" s="62"/>
      <c r="D4" s="62"/>
      <c r="E4" s="63" t="s">
        <v>118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9"/>
      <c r="AMB4" s="29"/>
      <c r="AMC4" s="29"/>
    </row>
    <row r="5" spans="1:1020" s="20" customFormat="1">
      <c r="A5" s="52" t="s">
        <v>30</v>
      </c>
      <c r="B5" s="160" t="s">
        <v>31</v>
      </c>
      <c r="C5" s="160"/>
      <c r="D5" s="160"/>
      <c r="E5" s="160"/>
    </row>
    <row r="6" spans="1:1020" s="20" customFormat="1">
      <c r="A6" s="53" t="s">
        <v>70</v>
      </c>
      <c r="B6" s="161" t="s">
        <v>71</v>
      </c>
      <c r="C6" s="161"/>
      <c r="D6" s="161"/>
      <c r="E6" s="161"/>
    </row>
    <row r="7" spans="1:1020" s="20" customFormat="1">
      <c r="A7" s="53"/>
      <c r="B7" s="53"/>
      <c r="C7" s="53"/>
      <c r="D7" s="53"/>
      <c r="E7" s="53"/>
    </row>
    <row r="8" spans="1:1020" customFormat="1" ht="26.25" customHeight="1">
      <c r="A8" s="159" t="s">
        <v>56</v>
      </c>
      <c r="B8" s="159"/>
      <c r="C8" s="95"/>
      <c r="D8" s="95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9"/>
      <c r="AME8" s="29"/>
      <c r="AMF8" s="29"/>
    </row>
    <row r="9" spans="1:1020" s="58" customFormat="1" ht="43.5" customHeight="1">
      <c r="A9" s="64" t="s">
        <v>82</v>
      </c>
      <c r="B9" s="59">
        <v>1042</v>
      </c>
      <c r="C9" s="155" t="s">
        <v>117</v>
      </c>
      <c r="D9" s="155"/>
      <c r="E9" s="1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7"/>
      <c r="AME9" s="57"/>
      <c r="AMF9" s="57"/>
    </row>
    <row r="10" spans="1:1020" customFormat="1" ht="16.5" customHeight="1">
      <c r="A10" s="60" t="s">
        <v>79</v>
      </c>
      <c r="B10" s="61">
        <v>11002</v>
      </c>
      <c r="C10" s="45" t="s">
        <v>115</v>
      </c>
      <c r="D10" s="45" t="s">
        <v>116</v>
      </c>
      <c r="E10" s="45" t="s">
        <v>41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9"/>
      <c r="AME10" s="29"/>
      <c r="AMF10" s="29"/>
    </row>
    <row r="11" spans="1:1020" customFormat="1" ht="33">
      <c r="A11" s="27" t="s">
        <v>80</v>
      </c>
      <c r="B11" s="9" t="s">
        <v>112</v>
      </c>
      <c r="C11" s="9"/>
      <c r="D11" s="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9"/>
      <c r="AME11" s="29"/>
      <c r="AMF11" s="29"/>
    </row>
    <row r="12" spans="1:1020" customFormat="1" ht="51.6" customHeight="1">
      <c r="A12" s="27" t="s">
        <v>81</v>
      </c>
      <c r="B12" s="9" t="str">
        <f>+'1'!C18</f>
        <v>Ընդհանուր և լրատվական ուղղվածության հեռուստատեսային հաղորդումների պատրաստում և հեռարձակում</v>
      </c>
      <c r="C12" s="9"/>
      <c r="D12" s="9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9"/>
      <c r="AME12" s="29"/>
      <c r="AMF12" s="29"/>
    </row>
    <row r="13" spans="1:1020" customFormat="1">
      <c r="A13" s="27" t="s">
        <v>83</v>
      </c>
      <c r="B13" s="78" t="s">
        <v>72</v>
      </c>
      <c r="C13" s="78"/>
      <c r="D13" s="7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9"/>
      <c r="AME13" s="29"/>
      <c r="AMF13" s="29"/>
    </row>
    <row r="14" spans="1:1020" customFormat="1" ht="49.5">
      <c r="A14" s="27" t="s">
        <v>86</v>
      </c>
      <c r="B14" s="78" t="s">
        <v>85</v>
      </c>
      <c r="C14" s="78"/>
      <c r="D14" s="7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9"/>
      <c r="AME14" s="29"/>
      <c r="AMF14" s="29"/>
    </row>
    <row r="15" spans="1:1020" customFormat="1" ht="16.5" customHeight="1">
      <c r="A15" s="157" t="s">
        <v>38</v>
      </c>
      <c r="B15" s="157"/>
      <c r="C15" s="45"/>
      <c r="D15" s="4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9"/>
      <c r="AME15" s="29"/>
      <c r="AMF15" s="29"/>
    </row>
    <row r="16" spans="1:1020" s="77" customFormat="1" ht="32.25" customHeight="1">
      <c r="A16" s="153" t="s">
        <v>125</v>
      </c>
      <c r="B16" s="153"/>
      <c r="C16" s="124">
        <v>3</v>
      </c>
      <c r="D16" s="124">
        <v>6</v>
      </c>
      <c r="E16" s="124">
        <v>9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75"/>
      <c r="NF16" s="75"/>
      <c r="NG16" s="75"/>
      <c r="NH16" s="75"/>
      <c r="NI16" s="75"/>
      <c r="NJ16" s="75"/>
      <c r="NK16" s="75"/>
      <c r="NL16" s="75"/>
      <c r="NM16" s="75"/>
      <c r="NN16" s="75"/>
      <c r="NO16" s="75"/>
      <c r="NP16" s="75"/>
      <c r="NQ16" s="75"/>
      <c r="NR16" s="75"/>
      <c r="NS16" s="75"/>
      <c r="NT16" s="75"/>
      <c r="NU16" s="75"/>
      <c r="NV16" s="75"/>
      <c r="NW16" s="75"/>
      <c r="NX16" s="75"/>
      <c r="NY16" s="75"/>
      <c r="NZ16" s="75"/>
      <c r="OA16" s="75"/>
      <c r="OB16" s="75"/>
      <c r="OC16" s="75"/>
      <c r="OD16" s="75"/>
      <c r="OE16" s="75"/>
      <c r="OF16" s="75"/>
      <c r="OG16" s="75"/>
      <c r="OH16" s="75"/>
      <c r="OI16" s="75"/>
      <c r="OJ16" s="75"/>
      <c r="OK16" s="75"/>
      <c r="OL16" s="75"/>
      <c r="OM16" s="75"/>
      <c r="ON16" s="75"/>
      <c r="OO16" s="75"/>
      <c r="OP16" s="75"/>
      <c r="OQ16" s="75"/>
      <c r="OR16" s="75"/>
      <c r="OS16" s="75"/>
      <c r="OT16" s="75"/>
      <c r="OU16" s="75"/>
      <c r="OV16" s="75"/>
      <c r="OW16" s="75"/>
      <c r="OX16" s="75"/>
      <c r="OY16" s="75"/>
      <c r="OZ16" s="75"/>
      <c r="PA16" s="75"/>
      <c r="PB16" s="75"/>
      <c r="PC16" s="75"/>
      <c r="PD16" s="75"/>
      <c r="PE16" s="75"/>
      <c r="PF16" s="75"/>
      <c r="PG16" s="75"/>
      <c r="PH16" s="75"/>
      <c r="PI16" s="75"/>
      <c r="PJ16" s="75"/>
      <c r="PK16" s="75"/>
      <c r="PL16" s="75"/>
      <c r="PM16" s="75"/>
      <c r="PN16" s="75"/>
      <c r="PO16" s="75"/>
      <c r="PP16" s="75"/>
      <c r="PQ16" s="75"/>
      <c r="PR16" s="75"/>
      <c r="PS16" s="75"/>
      <c r="PT16" s="75"/>
      <c r="PU16" s="75"/>
      <c r="PV16" s="75"/>
      <c r="PW16" s="75"/>
      <c r="PX16" s="75"/>
      <c r="PY16" s="75"/>
      <c r="PZ16" s="75"/>
      <c r="QA16" s="75"/>
      <c r="QB16" s="75"/>
      <c r="QC16" s="75"/>
      <c r="QD16" s="75"/>
      <c r="QE16" s="75"/>
      <c r="QF16" s="75"/>
      <c r="QG16" s="75"/>
      <c r="QH16" s="75"/>
      <c r="QI16" s="75"/>
      <c r="QJ16" s="75"/>
      <c r="QK16" s="75"/>
      <c r="QL16" s="75"/>
      <c r="QM16" s="75"/>
      <c r="QN16" s="75"/>
      <c r="QO16" s="75"/>
      <c r="QP16" s="75"/>
      <c r="QQ16" s="75"/>
      <c r="QR16" s="75"/>
      <c r="QS16" s="75"/>
      <c r="QT16" s="75"/>
      <c r="QU16" s="75"/>
      <c r="QV16" s="75"/>
      <c r="QW16" s="75"/>
      <c r="QX16" s="75"/>
      <c r="QY16" s="75"/>
      <c r="QZ16" s="75"/>
      <c r="RA16" s="75"/>
      <c r="RB16" s="75"/>
      <c r="RC16" s="75"/>
      <c r="RD16" s="75"/>
      <c r="RE16" s="75"/>
      <c r="RF16" s="75"/>
      <c r="RG16" s="75"/>
      <c r="RH16" s="75"/>
      <c r="RI16" s="75"/>
      <c r="RJ16" s="75"/>
      <c r="RK16" s="75"/>
      <c r="RL16" s="75"/>
      <c r="RM16" s="75"/>
      <c r="RN16" s="75"/>
      <c r="RO16" s="75"/>
      <c r="RP16" s="75"/>
      <c r="RQ16" s="75"/>
      <c r="RR16" s="75"/>
      <c r="RS16" s="75"/>
      <c r="RT16" s="75"/>
      <c r="RU16" s="75"/>
      <c r="RV16" s="75"/>
      <c r="RW16" s="75"/>
      <c r="RX16" s="75"/>
      <c r="RY16" s="75"/>
      <c r="RZ16" s="75"/>
      <c r="SA16" s="75"/>
      <c r="SB16" s="75"/>
      <c r="SC16" s="75"/>
      <c r="SD16" s="75"/>
      <c r="SE16" s="75"/>
      <c r="SF16" s="75"/>
      <c r="SG16" s="75"/>
      <c r="SH16" s="75"/>
      <c r="SI16" s="75"/>
      <c r="SJ16" s="75"/>
      <c r="SK16" s="75"/>
      <c r="SL16" s="75"/>
      <c r="SM16" s="75"/>
      <c r="SN16" s="75"/>
      <c r="SO16" s="75"/>
      <c r="SP16" s="75"/>
      <c r="SQ16" s="75"/>
      <c r="SR16" s="75"/>
      <c r="SS16" s="75"/>
      <c r="ST16" s="75"/>
      <c r="SU16" s="75"/>
      <c r="SV16" s="75"/>
      <c r="SW16" s="75"/>
      <c r="SX16" s="75"/>
      <c r="SY16" s="75"/>
      <c r="SZ16" s="75"/>
      <c r="TA16" s="75"/>
      <c r="TB16" s="75"/>
      <c r="TC16" s="75"/>
      <c r="TD16" s="75"/>
      <c r="TE16" s="75"/>
      <c r="TF16" s="75"/>
      <c r="TG16" s="75"/>
      <c r="TH16" s="75"/>
      <c r="TI16" s="75"/>
      <c r="TJ16" s="75"/>
      <c r="TK16" s="75"/>
      <c r="TL16" s="75"/>
      <c r="TM16" s="75"/>
      <c r="TN16" s="75"/>
      <c r="TO16" s="75"/>
      <c r="TP16" s="75"/>
      <c r="TQ16" s="75"/>
      <c r="TR16" s="75"/>
      <c r="TS16" s="75"/>
      <c r="TT16" s="75"/>
      <c r="TU16" s="75"/>
      <c r="TV16" s="75"/>
      <c r="TW16" s="75"/>
      <c r="TX16" s="75"/>
      <c r="TY16" s="75"/>
      <c r="TZ16" s="75"/>
      <c r="UA16" s="75"/>
      <c r="UB16" s="75"/>
      <c r="UC16" s="75"/>
      <c r="UD16" s="75"/>
      <c r="UE16" s="75"/>
      <c r="UF16" s="75"/>
      <c r="UG16" s="75"/>
      <c r="UH16" s="75"/>
      <c r="UI16" s="75"/>
      <c r="UJ16" s="75"/>
      <c r="UK16" s="75"/>
      <c r="UL16" s="75"/>
      <c r="UM16" s="75"/>
      <c r="UN16" s="75"/>
      <c r="UO16" s="75"/>
      <c r="UP16" s="75"/>
      <c r="UQ16" s="75"/>
      <c r="UR16" s="75"/>
      <c r="US16" s="75"/>
      <c r="UT16" s="75"/>
      <c r="UU16" s="75"/>
      <c r="UV16" s="75"/>
      <c r="UW16" s="75"/>
      <c r="UX16" s="75"/>
      <c r="UY16" s="75"/>
      <c r="UZ16" s="75"/>
      <c r="VA16" s="75"/>
      <c r="VB16" s="75"/>
      <c r="VC16" s="75"/>
      <c r="VD16" s="75"/>
      <c r="VE16" s="75"/>
      <c r="VF16" s="75"/>
      <c r="VG16" s="75"/>
      <c r="VH16" s="75"/>
      <c r="VI16" s="75"/>
      <c r="VJ16" s="75"/>
      <c r="VK16" s="75"/>
      <c r="VL16" s="75"/>
      <c r="VM16" s="75"/>
      <c r="VN16" s="75"/>
      <c r="VO16" s="75"/>
      <c r="VP16" s="75"/>
      <c r="VQ16" s="75"/>
      <c r="VR16" s="75"/>
      <c r="VS16" s="75"/>
      <c r="VT16" s="75"/>
      <c r="VU16" s="75"/>
      <c r="VV16" s="75"/>
      <c r="VW16" s="75"/>
      <c r="VX16" s="75"/>
      <c r="VY16" s="75"/>
      <c r="VZ16" s="75"/>
      <c r="WA16" s="75"/>
      <c r="WB16" s="75"/>
      <c r="WC16" s="75"/>
      <c r="WD16" s="75"/>
      <c r="WE16" s="75"/>
      <c r="WF16" s="75"/>
      <c r="WG16" s="75"/>
      <c r="WH16" s="75"/>
      <c r="WI16" s="75"/>
      <c r="WJ16" s="75"/>
      <c r="WK16" s="75"/>
      <c r="WL16" s="75"/>
      <c r="WM16" s="75"/>
      <c r="WN16" s="75"/>
      <c r="WO16" s="75"/>
      <c r="WP16" s="75"/>
      <c r="WQ16" s="75"/>
      <c r="WR16" s="75"/>
      <c r="WS16" s="75"/>
      <c r="WT16" s="75"/>
      <c r="WU16" s="75"/>
      <c r="WV16" s="75"/>
      <c r="WW16" s="75"/>
      <c r="WX16" s="75"/>
      <c r="WY16" s="75"/>
      <c r="WZ16" s="75"/>
      <c r="XA16" s="75"/>
      <c r="XB16" s="75"/>
      <c r="XC16" s="75"/>
      <c r="XD16" s="75"/>
      <c r="XE16" s="75"/>
      <c r="XF16" s="75"/>
      <c r="XG16" s="75"/>
      <c r="XH16" s="75"/>
      <c r="XI16" s="75"/>
      <c r="XJ16" s="75"/>
      <c r="XK16" s="75"/>
      <c r="XL16" s="75"/>
      <c r="XM16" s="75"/>
      <c r="XN16" s="75"/>
      <c r="XO16" s="75"/>
      <c r="XP16" s="75"/>
      <c r="XQ16" s="75"/>
      <c r="XR16" s="75"/>
      <c r="XS16" s="75"/>
      <c r="XT16" s="75"/>
      <c r="XU16" s="75"/>
      <c r="XV16" s="75"/>
      <c r="XW16" s="75"/>
      <c r="XX16" s="75"/>
      <c r="XY16" s="75"/>
      <c r="XZ16" s="75"/>
      <c r="YA16" s="75"/>
      <c r="YB16" s="75"/>
      <c r="YC16" s="75"/>
      <c r="YD16" s="75"/>
      <c r="YE16" s="75"/>
      <c r="YF16" s="75"/>
      <c r="YG16" s="75"/>
      <c r="YH16" s="75"/>
      <c r="YI16" s="75"/>
      <c r="YJ16" s="75"/>
      <c r="YK16" s="75"/>
      <c r="YL16" s="75"/>
      <c r="YM16" s="75"/>
      <c r="YN16" s="75"/>
      <c r="YO16" s="75"/>
      <c r="YP16" s="75"/>
      <c r="YQ16" s="75"/>
      <c r="YR16" s="75"/>
      <c r="YS16" s="75"/>
      <c r="YT16" s="75"/>
      <c r="YU16" s="75"/>
      <c r="YV16" s="75"/>
      <c r="YW16" s="75"/>
      <c r="YX16" s="75"/>
      <c r="YY16" s="75"/>
      <c r="YZ16" s="75"/>
      <c r="ZA16" s="75"/>
      <c r="ZB16" s="75"/>
      <c r="ZC16" s="75"/>
      <c r="ZD16" s="75"/>
      <c r="ZE16" s="75"/>
      <c r="ZF16" s="75"/>
      <c r="ZG16" s="75"/>
      <c r="ZH16" s="75"/>
      <c r="ZI16" s="75"/>
      <c r="ZJ16" s="75"/>
      <c r="ZK16" s="75"/>
      <c r="ZL16" s="75"/>
      <c r="ZM16" s="75"/>
      <c r="ZN16" s="75"/>
      <c r="ZO16" s="75"/>
      <c r="ZP16" s="75"/>
      <c r="ZQ16" s="75"/>
      <c r="ZR16" s="75"/>
      <c r="ZS16" s="75"/>
      <c r="ZT16" s="75"/>
      <c r="ZU16" s="75"/>
      <c r="ZV16" s="75"/>
      <c r="ZW16" s="75"/>
      <c r="ZX16" s="75"/>
      <c r="ZY16" s="75"/>
      <c r="ZZ16" s="75"/>
      <c r="AAA16" s="75"/>
      <c r="AAB16" s="75"/>
      <c r="AAC16" s="75"/>
      <c r="AAD16" s="75"/>
      <c r="AAE16" s="75"/>
      <c r="AAF16" s="75"/>
      <c r="AAG16" s="75"/>
      <c r="AAH16" s="75"/>
      <c r="AAI16" s="75"/>
      <c r="AAJ16" s="75"/>
      <c r="AAK16" s="75"/>
      <c r="AAL16" s="75"/>
      <c r="AAM16" s="75"/>
      <c r="AAN16" s="75"/>
      <c r="AAO16" s="75"/>
      <c r="AAP16" s="75"/>
      <c r="AAQ16" s="75"/>
      <c r="AAR16" s="75"/>
      <c r="AAS16" s="75"/>
      <c r="AAT16" s="75"/>
      <c r="AAU16" s="75"/>
      <c r="AAV16" s="75"/>
      <c r="AAW16" s="75"/>
      <c r="AAX16" s="75"/>
      <c r="AAY16" s="75"/>
      <c r="AAZ16" s="75"/>
      <c r="ABA16" s="75"/>
      <c r="ABB16" s="75"/>
      <c r="ABC16" s="75"/>
      <c r="ABD16" s="75"/>
      <c r="ABE16" s="75"/>
      <c r="ABF16" s="75"/>
      <c r="ABG16" s="75"/>
      <c r="ABH16" s="75"/>
      <c r="ABI16" s="75"/>
      <c r="ABJ16" s="75"/>
      <c r="ABK16" s="75"/>
      <c r="ABL16" s="75"/>
      <c r="ABM16" s="75"/>
      <c r="ABN16" s="75"/>
      <c r="ABO16" s="75"/>
      <c r="ABP16" s="75"/>
      <c r="ABQ16" s="75"/>
      <c r="ABR16" s="75"/>
      <c r="ABS16" s="75"/>
      <c r="ABT16" s="75"/>
      <c r="ABU16" s="75"/>
      <c r="ABV16" s="75"/>
      <c r="ABW16" s="75"/>
      <c r="ABX16" s="75"/>
      <c r="ABY16" s="75"/>
      <c r="ABZ16" s="75"/>
      <c r="ACA16" s="75"/>
      <c r="ACB16" s="75"/>
      <c r="ACC16" s="75"/>
      <c r="ACD16" s="75"/>
      <c r="ACE16" s="75"/>
      <c r="ACF16" s="75"/>
      <c r="ACG16" s="75"/>
      <c r="ACH16" s="75"/>
      <c r="ACI16" s="75"/>
      <c r="ACJ16" s="75"/>
      <c r="ACK16" s="75"/>
      <c r="ACL16" s="75"/>
      <c r="ACM16" s="75"/>
      <c r="ACN16" s="75"/>
      <c r="ACO16" s="75"/>
      <c r="ACP16" s="75"/>
      <c r="ACQ16" s="75"/>
      <c r="ACR16" s="75"/>
      <c r="ACS16" s="75"/>
      <c r="ACT16" s="75"/>
      <c r="ACU16" s="75"/>
      <c r="ACV16" s="75"/>
      <c r="ACW16" s="75"/>
      <c r="ACX16" s="75"/>
      <c r="ACY16" s="75"/>
      <c r="ACZ16" s="75"/>
      <c r="ADA16" s="75"/>
      <c r="ADB16" s="75"/>
      <c r="ADC16" s="75"/>
      <c r="ADD16" s="75"/>
      <c r="ADE16" s="75"/>
      <c r="ADF16" s="75"/>
      <c r="ADG16" s="75"/>
      <c r="ADH16" s="75"/>
      <c r="ADI16" s="75"/>
      <c r="ADJ16" s="75"/>
      <c r="ADK16" s="75"/>
      <c r="ADL16" s="75"/>
      <c r="ADM16" s="75"/>
      <c r="ADN16" s="75"/>
      <c r="ADO16" s="75"/>
      <c r="ADP16" s="75"/>
      <c r="ADQ16" s="75"/>
      <c r="ADR16" s="75"/>
      <c r="ADS16" s="75"/>
      <c r="ADT16" s="75"/>
      <c r="ADU16" s="75"/>
      <c r="ADV16" s="75"/>
      <c r="ADW16" s="75"/>
      <c r="ADX16" s="75"/>
      <c r="ADY16" s="75"/>
      <c r="ADZ16" s="75"/>
      <c r="AEA16" s="75"/>
      <c r="AEB16" s="75"/>
      <c r="AEC16" s="75"/>
      <c r="AED16" s="75"/>
      <c r="AEE16" s="75"/>
      <c r="AEF16" s="75"/>
      <c r="AEG16" s="75"/>
      <c r="AEH16" s="75"/>
      <c r="AEI16" s="75"/>
      <c r="AEJ16" s="75"/>
      <c r="AEK16" s="75"/>
      <c r="AEL16" s="75"/>
      <c r="AEM16" s="75"/>
      <c r="AEN16" s="75"/>
      <c r="AEO16" s="75"/>
      <c r="AEP16" s="75"/>
      <c r="AEQ16" s="75"/>
      <c r="AER16" s="75"/>
      <c r="AES16" s="75"/>
      <c r="AET16" s="75"/>
      <c r="AEU16" s="75"/>
      <c r="AEV16" s="75"/>
      <c r="AEW16" s="75"/>
      <c r="AEX16" s="75"/>
      <c r="AEY16" s="75"/>
      <c r="AEZ16" s="75"/>
      <c r="AFA16" s="75"/>
      <c r="AFB16" s="75"/>
      <c r="AFC16" s="75"/>
      <c r="AFD16" s="75"/>
      <c r="AFE16" s="75"/>
      <c r="AFF16" s="75"/>
      <c r="AFG16" s="75"/>
      <c r="AFH16" s="75"/>
      <c r="AFI16" s="75"/>
      <c r="AFJ16" s="75"/>
      <c r="AFK16" s="75"/>
      <c r="AFL16" s="75"/>
      <c r="AFM16" s="75"/>
      <c r="AFN16" s="75"/>
      <c r="AFO16" s="75"/>
      <c r="AFP16" s="75"/>
      <c r="AFQ16" s="75"/>
      <c r="AFR16" s="75"/>
      <c r="AFS16" s="75"/>
      <c r="AFT16" s="75"/>
      <c r="AFU16" s="75"/>
      <c r="AFV16" s="75"/>
      <c r="AFW16" s="75"/>
      <c r="AFX16" s="75"/>
      <c r="AFY16" s="75"/>
      <c r="AFZ16" s="75"/>
      <c r="AGA16" s="75"/>
      <c r="AGB16" s="75"/>
      <c r="AGC16" s="75"/>
      <c r="AGD16" s="75"/>
      <c r="AGE16" s="75"/>
      <c r="AGF16" s="75"/>
      <c r="AGG16" s="75"/>
      <c r="AGH16" s="75"/>
      <c r="AGI16" s="75"/>
      <c r="AGJ16" s="75"/>
      <c r="AGK16" s="75"/>
      <c r="AGL16" s="75"/>
      <c r="AGM16" s="75"/>
      <c r="AGN16" s="75"/>
      <c r="AGO16" s="75"/>
      <c r="AGP16" s="75"/>
      <c r="AGQ16" s="75"/>
      <c r="AGR16" s="75"/>
      <c r="AGS16" s="75"/>
      <c r="AGT16" s="75"/>
      <c r="AGU16" s="75"/>
      <c r="AGV16" s="75"/>
      <c r="AGW16" s="75"/>
      <c r="AGX16" s="75"/>
      <c r="AGY16" s="75"/>
      <c r="AGZ16" s="75"/>
      <c r="AHA16" s="75"/>
      <c r="AHB16" s="75"/>
      <c r="AHC16" s="75"/>
      <c r="AHD16" s="75"/>
      <c r="AHE16" s="75"/>
      <c r="AHF16" s="75"/>
      <c r="AHG16" s="75"/>
      <c r="AHH16" s="75"/>
      <c r="AHI16" s="75"/>
      <c r="AHJ16" s="75"/>
      <c r="AHK16" s="75"/>
      <c r="AHL16" s="75"/>
      <c r="AHM16" s="75"/>
      <c r="AHN16" s="75"/>
      <c r="AHO16" s="75"/>
      <c r="AHP16" s="75"/>
      <c r="AHQ16" s="75"/>
      <c r="AHR16" s="75"/>
      <c r="AHS16" s="75"/>
      <c r="AHT16" s="75"/>
      <c r="AHU16" s="75"/>
      <c r="AHV16" s="75"/>
      <c r="AHW16" s="75"/>
      <c r="AHX16" s="75"/>
      <c r="AHY16" s="75"/>
      <c r="AHZ16" s="75"/>
      <c r="AIA16" s="75"/>
      <c r="AIB16" s="75"/>
      <c r="AIC16" s="75"/>
      <c r="AID16" s="75"/>
      <c r="AIE16" s="75"/>
      <c r="AIF16" s="75"/>
      <c r="AIG16" s="75"/>
      <c r="AIH16" s="75"/>
      <c r="AII16" s="75"/>
      <c r="AIJ16" s="75"/>
      <c r="AIK16" s="75"/>
      <c r="AIL16" s="75"/>
      <c r="AIM16" s="75"/>
      <c r="AIN16" s="75"/>
      <c r="AIO16" s="75"/>
      <c r="AIP16" s="75"/>
      <c r="AIQ16" s="75"/>
      <c r="AIR16" s="75"/>
      <c r="AIS16" s="75"/>
      <c r="AIT16" s="75"/>
      <c r="AIU16" s="75"/>
      <c r="AIV16" s="75"/>
      <c r="AIW16" s="75"/>
      <c r="AIX16" s="75"/>
      <c r="AIY16" s="75"/>
      <c r="AIZ16" s="75"/>
      <c r="AJA16" s="75"/>
      <c r="AJB16" s="75"/>
      <c r="AJC16" s="75"/>
      <c r="AJD16" s="75"/>
      <c r="AJE16" s="75"/>
      <c r="AJF16" s="75"/>
      <c r="AJG16" s="75"/>
      <c r="AJH16" s="75"/>
      <c r="AJI16" s="75"/>
      <c r="AJJ16" s="75"/>
      <c r="AJK16" s="75"/>
      <c r="AJL16" s="75"/>
      <c r="AJM16" s="75"/>
      <c r="AJN16" s="75"/>
      <c r="AJO16" s="75"/>
      <c r="AJP16" s="75"/>
      <c r="AJQ16" s="75"/>
      <c r="AJR16" s="75"/>
      <c r="AJS16" s="75"/>
      <c r="AJT16" s="75"/>
      <c r="AJU16" s="75"/>
      <c r="AJV16" s="75"/>
      <c r="AJW16" s="75"/>
      <c r="AJX16" s="75"/>
      <c r="AJY16" s="75"/>
      <c r="AJZ16" s="75"/>
      <c r="AKA16" s="75"/>
      <c r="AKB16" s="75"/>
      <c r="AKC16" s="75"/>
      <c r="AKD16" s="75"/>
      <c r="AKE16" s="75"/>
      <c r="AKF16" s="75"/>
      <c r="AKG16" s="75"/>
      <c r="AKH16" s="75"/>
      <c r="AKI16" s="75"/>
      <c r="AKJ16" s="75"/>
      <c r="AKK16" s="75"/>
      <c r="AKL16" s="75"/>
      <c r="AKM16" s="75"/>
      <c r="AKN16" s="75"/>
      <c r="AKO16" s="75"/>
      <c r="AKP16" s="75"/>
      <c r="AKQ16" s="75"/>
      <c r="AKR16" s="75"/>
      <c r="AKS16" s="75"/>
      <c r="AKT16" s="75"/>
      <c r="AKU16" s="75"/>
      <c r="AKV16" s="75"/>
      <c r="AKW16" s="75"/>
      <c r="AKX16" s="75"/>
      <c r="AKY16" s="75"/>
      <c r="AKZ16" s="75"/>
      <c r="ALA16" s="75"/>
      <c r="ALB16" s="75"/>
      <c r="ALC16" s="75"/>
      <c r="ALD16" s="75"/>
      <c r="ALE16" s="75"/>
      <c r="ALF16" s="75"/>
      <c r="ALG16" s="75"/>
      <c r="ALH16" s="75"/>
      <c r="ALI16" s="75"/>
      <c r="ALJ16" s="75"/>
      <c r="ALK16" s="75"/>
      <c r="ALL16" s="75"/>
      <c r="ALM16" s="75"/>
      <c r="ALN16" s="75"/>
      <c r="ALO16" s="75"/>
      <c r="ALP16" s="75"/>
      <c r="ALQ16" s="75"/>
      <c r="ALR16" s="75"/>
      <c r="ALS16" s="75"/>
      <c r="ALT16" s="75"/>
      <c r="ALU16" s="75"/>
      <c r="ALV16" s="75"/>
      <c r="ALW16" s="75"/>
      <c r="ALX16" s="75"/>
      <c r="ALY16" s="75"/>
      <c r="ALZ16" s="75"/>
      <c r="AMA16" s="75"/>
      <c r="AMB16" s="75"/>
      <c r="AMC16" s="75"/>
      <c r="AMD16" s="76"/>
      <c r="AME16" s="76"/>
      <c r="AMF16" s="76"/>
    </row>
    <row r="17" spans="1:1020" customFormat="1" ht="16.5" customHeight="1">
      <c r="A17" s="156" t="s">
        <v>84</v>
      </c>
      <c r="B17" s="156"/>
      <c r="C17" s="123">
        <f>+'1'!D15</f>
        <v>45843.8</v>
      </c>
      <c r="D17" s="123">
        <f>+'1'!E15</f>
        <v>91687.5</v>
      </c>
      <c r="E17" s="123">
        <f>+'1'!F15</f>
        <v>137531.29999999999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9"/>
      <c r="AME17" s="29"/>
      <c r="AMF17" s="29"/>
    </row>
    <row r="18" spans="1:1020" customForma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9"/>
      <c r="AME18" s="29"/>
      <c r="AMF18" s="29"/>
    </row>
    <row r="19" spans="1:1020" customFormat="1">
      <c r="A19" s="121"/>
      <c r="B19" s="121"/>
      <c r="C19" s="27"/>
      <c r="D19" s="27"/>
      <c r="E19" s="1" t="s">
        <v>77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  <c r="AKQ19" s="27"/>
      <c r="AKR19" s="27"/>
      <c r="AKS19" s="27"/>
      <c r="AKT19" s="27"/>
      <c r="AKU19" s="27"/>
      <c r="AKV19" s="27"/>
      <c r="AKW19" s="27"/>
      <c r="AKX19" s="27"/>
      <c r="AKY19" s="27"/>
      <c r="AKZ19" s="27"/>
      <c r="ALA19" s="27"/>
      <c r="ALB19" s="27"/>
      <c r="ALC19" s="27"/>
      <c r="ALD19" s="27"/>
      <c r="ALE19" s="27"/>
      <c r="ALF19" s="27"/>
      <c r="ALG19" s="27"/>
      <c r="ALH19" s="27"/>
      <c r="ALI19" s="27"/>
      <c r="ALJ19" s="27"/>
      <c r="ALK19" s="27"/>
      <c r="ALL19" s="27"/>
      <c r="ALM19" s="27"/>
      <c r="ALN19" s="27"/>
      <c r="ALO19" s="27"/>
      <c r="ALP19" s="27"/>
      <c r="ALQ19" s="27"/>
      <c r="ALR19" s="27"/>
      <c r="ALS19" s="27"/>
      <c r="ALT19" s="27"/>
      <c r="ALU19" s="27"/>
      <c r="ALV19" s="27"/>
      <c r="ALW19" s="27"/>
      <c r="ALX19" s="27"/>
      <c r="ALY19" s="27"/>
      <c r="ALZ19" s="27"/>
      <c r="AMA19" s="27"/>
      <c r="AMB19" s="27"/>
      <c r="AMC19" s="27"/>
      <c r="AMD19" s="29"/>
      <c r="AME19" s="29"/>
      <c r="AMF19" s="29"/>
    </row>
    <row r="20" spans="1:1020" s="26" customFormat="1">
      <c r="A20" s="30" t="s">
        <v>30</v>
      </c>
      <c r="B20" s="152" t="s">
        <v>31</v>
      </c>
      <c r="C20" s="152"/>
      <c r="D20" s="152"/>
      <c r="E20" s="152"/>
      <c r="AMB20" s="25"/>
      <c r="AMC20" s="25"/>
      <c r="AMD20" s="25"/>
      <c r="AME20" s="25"/>
      <c r="AMF20" s="25"/>
    </row>
    <row r="21" spans="1:1020" s="26" customFormat="1">
      <c r="A21" s="31" t="s">
        <v>54</v>
      </c>
      <c r="B21" s="153" t="s">
        <v>55</v>
      </c>
      <c r="C21" s="153"/>
      <c r="D21" s="153"/>
      <c r="E21" s="153"/>
      <c r="AMB21" s="25"/>
      <c r="AMC21" s="25"/>
      <c r="AMD21" s="25"/>
      <c r="AME21" s="25"/>
      <c r="AMF21" s="25"/>
    </row>
    <row r="22" spans="1:1020" s="26" customFormat="1">
      <c r="A22" s="9"/>
      <c r="B22" s="9"/>
      <c r="C22" s="9"/>
      <c r="D22" s="9"/>
      <c r="E22" s="9"/>
      <c r="AMB22" s="25"/>
      <c r="AMC22" s="25"/>
      <c r="AMD22" s="25"/>
      <c r="AME22" s="25"/>
      <c r="AMF22" s="25"/>
    </row>
    <row r="23" spans="1:1020" s="26" customFormat="1">
      <c r="A23" s="152" t="s">
        <v>56</v>
      </c>
      <c r="B23" s="152"/>
      <c r="C23" s="152"/>
      <c r="D23" s="152"/>
      <c r="E23" s="152"/>
      <c r="AMB23" s="25"/>
      <c r="AMC23" s="25"/>
      <c r="AMD23" s="25"/>
      <c r="AME23" s="25"/>
      <c r="AMF23" s="25"/>
    </row>
    <row r="24" spans="1:1020" s="26" customFormat="1">
      <c r="A24" s="9"/>
      <c r="B24" s="9"/>
      <c r="C24" s="9"/>
      <c r="D24" s="9"/>
      <c r="E24" s="9"/>
      <c r="AMB24" s="25"/>
      <c r="AMC24" s="25"/>
      <c r="AMD24" s="25"/>
      <c r="AME24" s="25"/>
      <c r="AMF24" s="25"/>
    </row>
    <row r="25" spans="1:1020" s="67" customFormat="1" ht="39" customHeight="1">
      <c r="A25" s="65" t="s">
        <v>82</v>
      </c>
      <c r="B25" s="66" t="s">
        <v>54</v>
      </c>
      <c r="C25" s="155" t="s">
        <v>117</v>
      </c>
      <c r="D25" s="155"/>
      <c r="E25" s="155"/>
      <c r="AMB25" s="68"/>
      <c r="AMC25" s="68"/>
      <c r="AMD25" s="68"/>
      <c r="AME25" s="68"/>
      <c r="AMF25" s="68"/>
    </row>
    <row r="26" spans="1:1020" s="26" customFormat="1">
      <c r="A26" s="9" t="s">
        <v>79</v>
      </c>
      <c r="B26" s="31" t="s">
        <v>57</v>
      </c>
      <c r="C26" s="45" t="s">
        <v>115</v>
      </c>
      <c r="D26" s="45" t="s">
        <v>116</v>
      </c>
      <c r="E26" s="45" t="s">
        <v>41</v>
      </c>
      <c r="AMB26" s="25"/>
      <c r="AMC26" s="25"/>
      <c r="AMD26" s="25"/>
      <c r="AME26" s="25"/>
      <c r="AMF26" s="25"/>
    </row>
    <row r="27" spans="1:1020" s="26" customFormat="1">
      <c r="A27" s="9" t="s">
        <v>80</v>
      </c>
      <c r="B27" s="31" t="s">
        <v>55</v>
      </c>
      <c r="C27" s="31"/>
      <c r="D27" s="31"/>
      <c r="E27" s="9"/>
      <c r="AMB27" s="25"/>
      <c r="AMC27" s="25"/>
      <c r="AMD27" s="25"/>
      <c r="AME27" s="25"/>
      <c r="AMF27" s="25"/>
    </row>
    <row r="28" spans="1:1020" s="26" customFormat="1" ht="66">
      <c r="A28" s="9" t="s">
        <v>81</v>
      </c>
      <c r="B28" s="31" t="s">
        <v>58</v>
      </c>
      <c r="C28" s="31"/>
      <c r="D28" s="31"/>
      <c r="E28" s="9"/>
      <c r="AMB28" s="25"/>
      <c r="AMC28" s="25"/>
      <c r="AMD28" s="25"/>
      <c r="AME28" s="25"/>
      <c r="AMF28" s="25"/>
    </row>
    <row r="29" spans="1:1020" s="26" customFormat="1">
      <c r="A29" s="9" t="s">
        <v>83</v>
      </c>
      <c r="B29" s="31" t="s">
        <v>37</v>
      </c>
      <c r="C29" s="31"/>
      <c r="D29" s="31"/>
      <c r="E29" s="9"/>
      <c r="AMB29" s="25"/>
      <c r="AMC29" s="25"/>
      <c r="AMD29" s="25"/>
      <c r="AME29" s="25"/>
      <c r="AMF29" s="25"/>
    </row>
    <row r="30" spans="1:1020" s="26" customFormat="1">
      <c r="A30" s="9" t="s">
        <v>59</v>
      </c>
      <c r="B30" s="31" t="s">
        <v>38</v>
      </c>
      <c r="C30" s="31"/>
      <c r="D30" s="31"/>
      <c r="E30" s="31"/>
      <c r="AMB30" s="25"/>
      <c r="AMC30" s="25"/>
      <c r="AMD30" s="25"/>
      <c r="AME30" s="25"/>
      <c r="AMF30" s="25"/>
    </row>
    <row r="31" spans="1:1020" s="26" customFormat="1">
      <c r="A31" s="154" t="s">
        <v>38</v>
      </c>
      <c r="B31" s="154"/>
      <c r="C31" s="96"/>
      <c r="D31" s="96"/>
      <c r="E31" s="32"/>
      <c r="AMB31" s="25"/>
      <c r="AMC31" s="25"/>
      <c r="AMD31" s="25"/>
      <c r="AME31" s="25"/>
      <c r="AMF31" s="25"/>
    </row>
    <row r="32" spans="1:1020" s="26" customFormat="1">
      <c r="A32" s="151" t="s">
        <v>84</v>
      </c>
      <c r="B32" s="151"/>
      <c r="C32" s="98">
        <f>+-C17</f>
        <v>-45843.8</v>
      </c>
      <c r="D32" s="98">
        <f>+-D17</f>
        <v>-91687.5</v>
      </c>
      <c r="E32" s="98">
        <f>+-E17</f>
        <v>-137531.29999999999</v>
      </c>
      <c r="AMB32" s="25"/>
      <c r="AMC32" s="25"/>
      <c r="AMD32" s="25"/>
      <c r="AME32" s="25"/>
      <c r="AMF32" s="25"/>
    </row>
  </sheetData>
  <mergeCells count="15">
    <mergeCell ref="A17:B17"/>
    <mergeCell ref="A15:B15"/>
    <mergeCell ref="B2:E2"/>
    <mergeCell ref="A3:E3"/>
    <mergeCell ref="A8:B8"/>
    <mergeCell ref="B5:E5"/>
    <mergeCell ref="B6:E6"/>
    <mergeCell ref="A16:B16"/>
    <mergeCell ref="C9:E9"/>
    <mergeCell ref="A32:B32"/>
    <mergeCell ref="B20:E20"/>
    <mergeCell ref="B21:E21"/>
    <mergeCell ref="A23:E23"/>
    <mergeCell ref="A31:B31"/>
    <mergeCell ref="C25:E25"/>
  </mergeCells>
  <pageMargins left="0.22" right="0.27" top="0.36" bottom="0.2" header="0.24" footer="0.2"/>
  <pageSetup paperSize="9" scale="10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G32"/>
  <sheetViews>
    <sheetView view="pageBreakPreview" topLeftCell="A25" zoomScale="90" zoomScaleNormal="100" zoomScaleSheetLayoutView="90" zoomScalePageLayoutView="120" workbookViewId="0">
      <selection activeCell="E33" sqref="E33"/>
    </sheetView>
  </sheetViews>
  <sheetFormatPr defaultColWidth="9.140625" defaultRowHeight="13.5"/>
  <cols>
    <col min="1" max="1" width="28.5703125" style="35" customWidth="1"/>
    <col min="2" max="2" width="68.7109375" style="35" customWidth="1"/>
    <col min="3" max="3" width="13.7109375" style="35" customWidth="1"/>
    <col min="4" max="4" width="13.85546875" style="35" customWidth="1"/>
    <col min="5" max="5" width="14.85546875" style="35" customWidth="1"/>
    <col min="6" max="6" width="9.5703125" style="35" bestFit="1" customWidth="1"/>
    <col min="7" max="7" width="10.140625" style="35" bestFit="1" customWidth="1"/>
    <col min="8" max="1021" width="9.140625" style="35"/>
    <col min="1022" max="16384" width="9.140625" style="36"/>
  </cols>
  <sheetData>
    <row r="1" spans="1:1021" s="38" customFormat="1" ht="23.25" customHeight="1">
      <c r="A1" s="37"/>
      <c r="B1" s="37"/>
      <c r="C1" s="37"/>
      <c r="D1" s="37"/>
      <c r="E1" s="54" t="s">
        <v>73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  <c r="NN1" s="37"/>
      <c r="NO1" s="37"/>
      <c r="NP1" s="37"/>
      <c r="NQ1" s="37"/>
      <c r="NR1" s="37"/>
      <c r="NS1" s="37"/>
      <c r="NT1" s="37"/>
      <c r="NU1" s="37"/>
      <c r="NV1" s="37"/>
      <c r="NW1" s="37"/>
      <c r="NX1" s="37"/>
      <c r="NY1" s="37"/>
      <c r="NZ1" s="37"/>
      <c r="OA1" s="37"/>
      <c r="OB1" s="37"/>
      <c r="OC1" s="37"/>
      <c r="OD1" s="37"/>
      <c r="OE1" s="37"/>
      <c r="OF1" s="37"/>
      <c r="OG1" s="37"/>
      <c r="OH1" s="37"/>
      <c r="OI1" s="37"/>
      <c r="OJ1" s="37"/>
      <c r="OK1" s="37"/>
      <c r="OL1" s="37"/>
      <c r="OM1" s="37"/>
      <c r="ON1" s="37"/>
      <c r="OO1" s="37"/>
      <c r="OP1" s="37"/>
      <c r="OQ1" s="37"/>
      <c r="OR1" s="37"/>
      <c r="OS1" s="37"/>
      <c r="OT1" s="37"/>
      <c r="OU1" s="37"/>
      <c r="OV1" s="37"/>
      <c r="OW1" s="37"/>
      <c r="OX1" s="37"/>
      <c r="OY1" s="37"/>
      <c r="OZ1" s="37"/>
      <c r="PA1" s="37"/>
      <c r="PB1" s="37"/>
      <c r="PC1" s="37"/>
      <c r="PD1" s="37"/>
      <c r="PE1" s="37"/>
      <c r="PF1" s="37"/>
      <c r="PG1" s="37"/>
      <c r="PH1" s="37"/>
      <c r="PI1" s="37"/>
      <c r="PJ1" s="37"/>
      <c r="PK1" s="37"/>
      <c r="PL1" s="37"/>
      <c r="PM1" s="37"/>
      <c r="PN1" s="37"/>
      <c r="PO1" s="37"/>
      <c r="PP1" s="37"/>
      <c r="PQ1" s="37"/>
      <c r="PR1" s="37"/>
      <c r="PS1" s="37"/>
      <c r="PT1" s="37"/>
      <c r="PU1" s="37"/>
      <c r="PV1" s="37"/>
      <c r="PW1" s="37"/>
      <c r="PX1" s="37"/>
      <c r="PY1" s="37"/>
      <c r="PZ1" s="37"/>
      <c r="QA1" s="37"/>
      <c r="QB1" s="37"/>
      <c r="QC1" s="37"/>
      <c r="QD1" s="37"/>
      <c r="QE1" s="37"/>
      <c r="QF1" s="37"/>
      <c r="QG1" s="37"/>
      <c r="QH1" s="37"/>
      <c r="QI1" s="37"/>
      <c r="QJ1" s="37"/>
      <c r="QK1" s="37"/>
      <c r="QL1" s="37"/>
      <c r="QM1" s="37"/>
      <c r="QN1" s="37"/>
      <c r="QO1" s="37"/>
      <c r="QP1" s="37"/>
      <c r="QQ1" s="37"/>
      <c r="QR1" s="37"/>
      <c r="QS1" s="37"/>
      <c r="QT1" s="37"/>
      <c r="QU1" s="37"/>
      <c r="QV1" s="37"/>
      <c r="QW1" s="37"/>
      <c r="QX1" s="37"/>
      <c r="QY1" s="37"/>
      <c r="QZ1" s="37"/>
      <c r="RA1" s="37"/>
      <c r="RB1" s="37"/>
      <c r="RC1" s="37"/>
      <c r="RD1" s="37"/>
      <c r="RE1" s="37"/>
      <c r="RF1" s="37"/>
      <c r="RG1" s="37"/>
      <c r="RH1" s="37"/>
      <c r="RI1" s="37"/>
      <c r="RJ1" s="37"/>
      <c r="RK1" s="37"/>
      <c r="RL1" s="37"/>
      <c r="RM1" s="37"/>
      <c r="RN1" s="37"/>
      <c r="RO1" s="37"/>
      <c r="RP1" s="37"/>
      <c r="RQ1" s="37"/>
      <c r="RR1" s="37"/>
      <c r="RS1" s="37"/>
      <c r="RT1" s="37"/>
      <c r="RU1" s="37"/>
      <c r="RV1" s="37"/>
      <c r="RW1" s="37"/>
      <c r="RX1" s="37"/>
      <c r="RY1" s="37"/>
      <c r="RZ1" s="37"/>
      <c r="SA1" s="37"/>
      <c r="SB1" s="37"/>
      <c r="SC1" s="37"/>
      <c r="SD1" s="37"/>
      <c r="SE1" s="37"/>
      <c r="SF1" s="37"/>
      <c r="SG1" s="37"/>
      <c r="SH1" s="37"/>
      <c r="SI1" s="37"/>
      <c r="SJ1" s="37"/>
      <c r="SK1" s="37"/>
      <c r="SL1" s="37"/>
      <c r="SM1" s="37"/>
      <c r="SN1" s="37"/>
      <c r="SO1" s="37"/>
      <c r="SP1" s="37"/>
      <c r="SQ1" s="37"/>
      <c r="SR1" s="37"/>
      <c r="SS1" s="37"/>
      <c r="ST1" s="37"/>
      <c r="SU1" s="37"/>
      <c r="SV1" s="37"/>
      <c r="SW1" s="37"/>
      <c r="SX1" s="37"/>
      <c r="SY1" s="37"/>
      <c r="SZ1" s="37"/>
      <c r="TA1" s="37"/>
      <c r="TB1" s="37"/>
      <c r="TC1" s="37"/>
      <c r="TD1" s="37"/>
      <c r="TE1" s="37"/>
      <c r="TF1" s="37"/>
      <c r="TG1" s="37"/>
      <c r="TH1" s="37"/>
      <c r="TI1" s="37"/>
      <c r="TJ1" s="37"/>
      <c r="TK1" s="37"/>
      <c r="TL1" s="37"/>
      <c r="TM1" s="37"/>
      <c r="TN1" s="37"/>
      <c r="TO1" s="37"/>
      <c r="TP1" s="37"/>
      <c r="TQ1" s="37"/>
      <c r="TR1" s="37"/>
      <c r="TS1" s="37"/>
      <c r="TT1" s="37"/>
      <c r="TU1" s="37"/>
      <c r="TV1" s="37"/>
      <c r="TW1" s="37"/>
      <c r="TX1" s="37"/>
      <c r="TY1" s="37"/>
      <c r="TZ1" s="37"/>
      <c r="UA1" s="37"/>
      <c r="UB1" s="37"/>
      <c r="UC1" s="37"/>
      <c r="UD1" s="37"/>
      <c r="UE1" s="37"/>
      <c r="UF1" s="37"/>
      <c r="UG1" s="37"/>
      <c r="UH1" s="37"/>
      <c r="UI1" s="37"/>
      <c r="UJ1" s="37"/>
      <c r="UK1" s="37"/>
      <c r="UL1" s="37"/>
      <c r="UM1" s="37"/>
      <c r="UN1" s="37"/>
      <c r="UO1" s="37"/>
      <c r="UP1" s="37"/>
      <c r="UQ1" s="37"/>
      <c r="UR1" s="37"/>
      <c r="US1" s="37"/>
      <c r="UT1" s="37"/>
      <c r="UU1" s="37"/>
      <c r="UV1" s="37"/>
      <c r="UW1" s="37"/>
      <c r="UX1" s="37"/>
      <c r="UY1" s="37"/>
      <c r="UZ1" s="37"/>
      <c r="VA1" s="37"/>
      <c r="VB1" s="37"/>
      <c r="VC1" s="37"/>
      <c r="VD1" s="37"/>
      <c r="VE1" s="37"/>
      <c r="VF1" s="37"/>
      <c r="VG1" s="37"/>
      <c r="VH1" s="37"/>
      <c r="VI1" s="37"/>
      <c r="VJ1" s="37"/>
      <c r="VK1" s="37"/>
      <c r="VL1" s="37"/>
      <c r="VM1" s="37"/>
      <c r="VN1" s="37"/>
      <c r="VO1" s="37"/>
      <c r="VP1" s="37"/>
      <c r="VQ1" s="37"/>
      <c r="VR1" s="37"/>
      <c r="VS1" s="37"/>
      <c r="VT1" s="37"/>
      <c r="VU1" s="37"/>
      <c r="VV1" s="37"/>
      <c r="VW1" s="37"/>
      <c r="VX1" s="37"/>
      <c r="VY1" s="37"/>
      <c r="VZ1" s="37"/>
      <c r="WA1" s="37"/>
      <c r="WB1" s="37"/>
      <c r="WC1" s="37"/>
      <c r="WD1" s="37"/>
      <c r="WE1" s="37"/>
      <c r="WF1" s="37"/>
      <c r="WG1" s="37"/>
      <c r="WH1" s="37"/>
      <c r="WI1" s="37"/>
      <c r="WJ1" s="37"/>
      <c r="WK1" s="37"/>
      <c r="WL1" s="37"/>
      <c r="WM1" s="37"/>
      <c r="WN1" s="37"/>
      <c r="WO1" s="37"/>
      <c r="WP1" s="37"/>
      <c r="WQ1" s="37"/>
      <c r="WR1" s="37"/>
      <c r="WS1" s="37"/>
      <c r="WT1" s="37"/>
      <c r="WU1" s="37"/>
      <c r="WV1" s="37"/>
      <c r="WW1" s="37"/>
      <c r="WX1" s="37"/>
      <c r="WY1" s="37"/>
      <c r="WZ1" s="37"/>
      <c r="XA1" s="37"/>
      <c r="XB1" s="37"/>
      <c r="XC1" s="37"/>
      <c r="XD1" s="37"/>
      <c r="XE1" s="37"/>
      <c r="XF1" s="37"/>
      <c r="XG1" s="37"/>
      <c r="XH1" s="37"/>
      <c r="XI1" s="37"/>
      <c r="XJ1" s="37"/>
      <c r="XK1" s="37"/>
      <c r="XL1" s="37"/>
      <c r="XM1" s="37"/>
      <c r="XN1" s="37"/>
      <c r="XO1" s="37"/>
      <c r="XP1" s="37"/>
      <c r="XQ1" s="37"/>
      <c r="XR1" s="37"/>
      <c r="XS1" s="37"/>
      <c r="XT1" s="37"/>
      <c r="XU1" s="37"/>
      <c r="XV1" s="37"/>
      <c r="XW1" s="37"/>
      <c r="XX1" s="37"/>
      <c r="XY1" s="37"/>
      <c r="XZ1" s="37"/>
      <c r="YA1" s="37"/>
      <c r="YB1" s="37"/>
      <c r="YC1" s="37"/>
      <c r="YD1" s="37"/>
      <c r="YE1" s="37"/>
      <c r="YF1" s="37"/>
      <c r="YG1" s="37"/>
      <c r="YH1" s="37"/>
      <c r="YI1" s="37"/>
      <c r="YJ1" s="37"/>
      <c r="YK1" s="37"/>
      <c r="YL1" s="37"/>
      <c r="YM1" s="37"/>
      <c r="YN1" s="37"/>
      <c r="YO1" s="37"/>
      <c r="YP1" s="37"/>
      <c r="YQ1" s="37"/>
      <c r="YR1" s="37"/>
      <c r="YS1" s="37"/>
      <c r="YT1" s="37"/>
      <c r="YU1" s="37"/>
      <c r="YV1" s="37"/>
      <c r="YW1" s="37"/>
      <c r="YX1" s="37"/>
      <c r="YY1" s="37"/>
      <c r="YZ1" s="37"/>
      <c r="ZA1" s="37"/>
      <c r="ZB1" s="37"/>
      <c r="ZC1" s="37"/>
      <c r="ZD1" s="37"/>
      <c r="ZE1" s="37"/>
      <c r="ZF1" s="37"/>
      <c r="ZG1" s="37"/>
      <c r="ZH1" s="37"/>
      <c r="ZI1" s="37"/>
      <c r="ZJ1" s="37"/>
      <c r="ZK1" s="37"/>
      <c r="ZL1" s="37"/>
      <c r="ZM1" s="37"/>
      <c r="ZN1" s="37"/>
      <c r="ZO1" s="37"/>
      <c r="ZP1" s="37"/>
      <c r="ZQ1" s="37"/>
      <c r="ZR1" s="37"/>
      <c r="ZS1" s="37"/>
      <c r="ZT1" s="37"/>
      <c r="ZU1" s="37"/>
      <c r="ZV1" s="37"/>
      <c r="ZW1" s="37"/>
      <c r="ZX1" s="37"/>
      <c r="ZY1" s="37"/>
      <c r="ZZ1" s="37"/>
      <c r="AAA1" s="37"/>
      <c r="AAB1" s="37"/>
      <c r="AAC1" s="37"/>
      <c r="AAD1" s="37"/>
      <c r="AAE1" s="37"/>
      <c r="AAF1" s="37"/>
      <c r="AAG1" s="37"/>
      <c r="AAH1" s="37"/>
      <c r="AAI1" s="37"/>
      <c r="AAJ1" s="37"/>
      <c r="AAK1" s="37"/>
      <c r="AAL1" s="37"/>
      <c r="AAM1" s="37"/>
      <c r="AAN1" s="37"/>
      <c r="AAO1" s="37"/>
      <c r="AAP1" s="37"/>
      <c r="AAQ1" s="37"/>
      <c r="AAR1" s="37"/>
      <c r="AAS1" s="37"/>
      <c r="AAT1" s="37"/>
      <c r="AAU1" s="37"/>
      <c r="AAV1" s="37"/>
      <c r="AAW1" s="37"/>
      <c r="AAX1" s="37"/>
      <c r="AAY1" s="37"/>
      <c r="AAZ1" s="37"/>
      <c r="ABA1" s="37"/>
      <c r="ABB1" s="37"/>
      <c r="ABC1" s="37"/>
      <c r="ABD1" s="37"/>
      <c r="ABE1" s="37"/>
      <c r="ABF1" s="37"/>
      <c r="ABG1" s="37"/>
      <c r="ABH1" s="37"/>
      <c r="ABI1" s="37"/>
      <c r="ABJ1" s="37"/>
      <c r="ABK1" s="37"/>
      <c r="ABL1" s="37"/>
      <c r="ABM1" s="37"/>
      <c r="ABN1" s="37"/>
      <c r="ABO1" s="37"/>
      <c r="ABP1" s="37"/>
      <c r="ABQ1" s="37"/>
      <c r="ABR1" s="37"/>
      <c r="ABS1" s="37"/>
      <c r="ABT1" s="37"/>
      <c r="ABU1" s="37"/>
      <c r="ABV1" s="37"/>
      <c r="ABW1" s="37"/>
      <c r="ABX1" s="37"/>
      <c r="ABY1" s="37"/>
      <c r="ABZ1" s="37"/>
      <c r="ACA1" s="37"/>
      <c r="ACB1" s="37"/>
      <c r="ACC1" s="37"/>
      <c r="ACD1" s="37"/>
      <c r="ACE1" s="37"/>
      <c r="ACF1" s="37"/>
      <c r="ACG1" s="37"/>
      <c r="ACH1" s="37"/>
      <c r="ACI1" s="37"/>
      <c r="ACJ1" s="37"/>
      <c r="ACK1" s="37"/>
      <c r="ACL1" s="37"/>
      <c r="ACM1" s="37"/>
      <c r="ACN1" s="37"/>
      <c r="ACO1" s="37"/>
      <c r="ACP1" s="37"/>
      <c r="ACQ1" s="37"/>
      <c r="ACR1" s="37"/>
      <c r="ACS1" s="37"/>
      <c r="ACT1" s="37"/>
      <c r="ACU1" s="37"/>
      <c r="ACV1" s="37"/>
      <c r="ACW1" s="37"/>
      <c r="ACX1" s="37"/>
      <c r="ACY1" s="37"/>
      <c r="ACZ1" s="37"/>
      <c r="ADA1" s="37"/>
      <c r="ADB1" s="37"/>
      <c r="ADC1" s="37"/>
      <c r="ADD1" s="37"/>
      <c r="ADE1" s="37"/>
      <c r="ADF1" s="37"/>
      <c r="ADG1" s="37"/>
      <c r="ADH1" s="37"/>
      <c r="ADI1" s="37"/>
      <c r="ADJ1" s="37"/>
      <c r="ADK1" s="37"/>
      <c r="ADL1" s="37"/>
      <c r="ADM1" s="37"/>
      <c r="ADN1" s="37"/>
      <c r="ADO1" s="37"/>
      <c r="ADP1" s="37"/>
      <c r="ADQ1" s="37"/>
      <c r="ADR1" s="37"/>
      <c r="ADS1" s="37"/>
      <c r="ADT1" s="37"/>
      <c r="ADU1" s="37"/>
      <c r="ADV1" s="37"/>
      <c r="ADW1" s="37"/>
      <c r="ADX1" s="37"/>
      <c r="ADY1" s="37"/>
      <c r="ADZ1" s="37"/>
      <c r="AEA1" s="37"/>
      <c r="AEB1" s="37"/>
      <c r="AEC1" s="37"/>
      <c r="AED1" s="37"/>
      <c r="AEE1" s="37"/>
      <c r="AEF1" s="37"/>
      <c r="AEG1" s="37"/>
      <c r="AEH1" s="37"/>
      <c r="AEI1" s="37"/>
      <c r="AEJ1" s="37"/>
      <c r="AEK1" s="37"/>
      <c r="AEL1" s="37"/>
      <c r="AEM1" s="37"/>
      <c r="AEN1" s="37"/>
      <c r="AEO1" s="37"/>
      <c r="AEP1" s="37"/>
      <c r="AEQ1" s="37"/>
      <c r="AER1" s="37"/>
      <c r="AES1" s="37"/>
      <c r="AET1" s="37"/>
      <c r="AEU1" s="37"/>
      <c r="AEV1" s="37"/>
      <c r="AEW1" s="37"/>
      <c r="AEX1" s="37"/>
      <c r="AEY1" s="37"/>
      <c r="AEZ1" s="37"/>
      <c r="AFA1" s="37"/>
      <c r="AFB1" s="37"/>
      <c r="AFC1" s="37"/>
      <c r="AFD1" s="37"/>
      <c r="AFE1" s="37"/>
      <c r="AFF1" s="37"/>
      <c r="AFG1" s="37"/>
      <c r="AFH1" s="37"/>
      <c r="AFI1" s="37"/>
      <c r="AFJ1" s="37"/>
      <c r="AFK1" s="37"/>
      <c r="AFL1" s="37"/>
      <c r="AFM1" s="37"/>
      <c r="AFN1" s="37"/>
      <c r="AFO1" s="37"/>
      <c r="AFP1" s="37"/>
      <c r="AFQ1" s="37"/>
      <c r="AFR1" s="37"/>
      <c r="AFS1" s="37"/>
      <c r="AFT1" s="37"/>
      <c r="AFU1" s="37"/>
      <c r="AFV1" s="37"/>
      <c r="AFW1" s="37"/>
      <c r="AFX1" s="37"/>
      <c r="AFY1" s="37"/>
      <c r="AFZ1" s="37"/>
      <c r="AGA1" s="37"/>
      <c r="AGB1" s="37"/>
      <c r="AGC1" s="37"/>
      <c r="AGD1" s="37"/>
      <c r="AGE1" s="37"/>
      <c r="AGF1" s="37"/>
      <c r="AGG1" s="37"/>
      <c r="AGH1" s="37"/>
      <c r="AGI1" s="37"/>
      <c r="AGJ1" s="37"/>
      <c r="AGK1" s="37"/>
      <c r="AGL1" s="37"/>
      <c r="AGM1" s="37"/>
      <c r="AGN1" s="37"/>
      <c r="AGO1" s="37"/>
      <c r="AGP1" s="37"/>
      <c r="AGQ1" s="37"/>
      <c r="AGR1" s="37"/>
      <c r="AGS1" s="37"/>
      <c r="AGT1" s="37"/>
      <c r="AGU1" s="37"/>
      <c r="AGV1" s="37"/>
      <c r="AGW1" s="37"/>
      <c r="AGX1" s="37"/>
      <c r="AGY1" s="37"/>
      <c r="AGZ1" s="37"/>
      <c r="AHA1" s="37"/>
      <c r="AHB1" s="37"/>
      <c r="AHC1" s="37"/>
      <c r="AHD1" s="37"/>
      <c r="AHE1" s="37"/>
      <c r="AHF1" s="37"/>
      <c r="AHG1" s="37"/>
      <c r="AHH1" s="37"/>
      <c r="AHI1" s="37"/>
      <c r="AHJ1" s="37"/>
      <c r="AHK1" s="37"/>
      <c r="AHL1" s="37"/>
      <c r="AHM1" s="37"/>
      <c r="AHN1" s="37"/>
      <c r="AHO1" s="37"/>
      <c r="AHP1" s="37"/>
      <c r="AHQ1" s="37"/>
      <c r="AHR1" s="37"/>
      <c r="AHS1" s="37"/>
      <c r="AHT1" s="37"/>
      <c r="AHU1" s="37"/>
      <c r="AHV1" s="37"/>
      <c r="AHW1" s="37"/>
      <c r="AHX1" s="37"/>
      <c r="AHY1" s="37"/>
      <c r="AHZ1" s="37"/>
      <c r="AIA1" s="37"/>
      <c r="AIB1" s="37"/>
      <c r="AIC1" s="37"/>
      <c r="AID1" s="37"/>
      <c r="AIE1" s="37"/>
      <c r="AIF1" s="37"/>
      <c r="AIG1" s="37"/>
      <c r="AIH1" s="37"/>
      <c r="AII1" s="37"/>
      <c r="AIJ1" s="37"/>
      <c r="AIK1" s="37"/>
      <c r="AIL1" s="37"/>
      <c r="AIM1" s="37"/>
      <c r="AIN1" s="37"/>
      <c r="AIO1" s="37"/>
      <c r="AIP1" s="37"/>
      <c r="AIQ1" s="37"/>
      <c r="AIR1" s="37"/>
      <c r="AIS1" s="37"/>
      <c r="AIT1" s="37"/>
      <c r="AIU1" s="37"/>
      <c r="AIV1" s="37"/>
      <c r="AIW1" s="37"/>
      <c r="AIX1" s="37"/>
      <c r="AIY1" s="37"/>
      <c r="AIZ1" s="37"/>
      <c r="AJA1" s="37"/>
      <c r="AJB1" s="37"/>
      <c r="AJC1" s="37"/>
      <c r="AJD1" s="37"/>
      <c r="AJE1" s="37"/>
      <c r="AJF1" s="37"/>
      <c r="AJG1" s="37"/>
      <c r="AJH1" s="37"/>
      <c r="AJI1" s="37"/>
      <c r="AJJ1" s="37"/>
      <c r="AJK1" s="37"/>
      <c r="AJL1" s="37"/>
      <c r="AJM1" s="37"/>
      <c r="AJN1" s="37"/>
      <c r="AJO1" s="37"/>
      <c r="AJP1" s="37"/>
      <c r="AJQ1" s="37"/>
      <c r="AJR1" s="37"/>
      <c r="AJS1" s="37"/>
      <c r="AJT1" s="37"/>
      <c r="AJU1" s="37"/>
      <c r="AJV1" s="37"/>
      <c r="AJW1" s="37"/>
      <c r="AJX1" s="37"/>
      <c r="AJY1" s="37"/>
      <c r="AJZ1" s="37"/>
      <c r="AKA1" s="37"/>
      <c r="AKB1" s="37"/>
      <c r="AKC1" s="37"/>
      <c r="AKD1" s="37"/>
      <c r="AKE1" s="37"/>
      <c r="AKF1" s="37"/>
      <c r="AKG1" s="37"/>
      <c r="AKH1" s="37"/>
      <c r="AKI1" s="37"/>
      <c r="AKJ1" s="37"/>
      <c r="AKK1" s="37"/>
      <c r="AKL1" s="37"/>
      <c r="AKM1" s="37"/>
      <c r="AKN1" s="37"/>
      <c r="AKO1" s="37"/>
      <c r="AKP1" s="37"/>
      <c r="AKQ1" s="37"/>
      <c r="AKR1" s="37"/>
      <c r="AKS1" s="37"/>
      <c r="AKT1" s="37"/>
      <c r="AKU1" s="37"/>
      <c r="AKV1" s="37"/>
      <c r="AKW1" s="37"/>
      <c r="AKX1" s="37"/>
      <c r="AKY1" s="37"/>
      <c r="AKZ1" s="37"/>
      <c r="ALA1" s="37"/>
      <c r="ALB1" s="37"/>
      <c r="ALC1" s="37"/>
      <c r="ALD1" s="37"/>
      <c r="ALE1" s="37"/>
      <c r="ALF1" s="37"/>
      <c r="ALG1" s="37"/>
      <c r="ALH1" s="37"/>
      <c r="ALI1" s="37"/>
      <c r="ALJ1" s="37"/>
      <c r="ALK1" s="37"/>
      <c r="ALL1" s="37"/>
      <c r="ALM1" s="37"/>
      <c r="ALN1" s="37"/>
      <c r="ALO1" s="37"/>
      <c r="ALP1" s="37"/>
      <c r="ALQ1" s="37"/>
      <c r="ALR1" s="37"/>
      <c r="ALS1" s="37"/>
      <c r="ALT1" s="37"/>
      <c r="ALU1" s="37"/>
      <c r="ALV1" s="37"/>
      <c r="ALW1" s="37"/>
      <c r="ALX1" s="37"/>
      <c r="ALY1" s="37"/>
      <c r="ALZ1" s="37"/>
      <c r="AMA1" s="37"/>
      <c r="AMB1" s="37"/>
      <c r="AMC1" s="37"/>
      <c r="AMD1" s="37"/>
      <c r="AME1" s="37"/>
      <c r="AMF1" s="37"/>
      <c r="AMG1" s="37"/>
    </row>
    <row r="2" spans="1:1021" s="38" customFormat="1" ht="57.75" customHeight="1">
      <c r="A2" s="37"/>
      <c r="B2" s="158" t="s">
        <v>109</v>
      </c>
      <c r="C2" s="158"/>
      <c r="D2" s="158"/>
      <c r="E2" s="15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</row>
    <row r="3" spans="1:1021" s="38" customFormat="1" ht="56.25" customHeight="1">
      <c r="A3" s="164" t="s">
        <v>119</v>
      </c>
      <c r="B3" s="164"/>
      <c r="C3" s="164"/>
      <c r="D3" s="164"/>
      <c r="E3" s="164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7"/>
      <c r="OO3" s="37"/>
      <c r="OP3" s="37"/>
      <c r="OQ3" s="37"/>
      <c r="OR3" s="37"/>
      <c r="OS3" s="37"/>
      <c r="OT3" s="37"/>
      <c r="OU3" s="37"/>
      <c r="OV3" s="37"/>
      <c r="OW3" s="37"/>
      <c r="OX3" s="37"/>
      <c r="OY3" s="37"/>
      <c r="OZ3" s="37"/>
      <c r="PA3" s="37"/>
      <c r="PB3" s="37"/>
      <c r="PC3" s="37"/>
      <c r="PD3" s="37"/>
      <c r="PE3" s="37"/>
      <c r="PF3" s="37"/>
      <c r="PG3" s="37"/>
      <c r="PH3" s="37"/>
      <c r="PI3" s="37"/>
      <c r="PJ3" s="37"/>
      <c r="PK3" s="37"/>
      <c r="PL3" s="37"/>
      <c r="PM3" s="37"/>
      <c r="PN3" s="37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7"/>
      <c r="QC3" s="37"/>
      <c r="QD3" s="37"/>
      <c r="QE3" s="37"/>
      <c r="QF3" s="37"/>
      <c r="QG3" s="37"/>
      <c r="QH3" s="37"/>
      <c r="QI3" s="37"/>
      <c r="QJ3" s="37"/>
      <c r="QK3" s="37"/>
      <c r="QL3" s="37"/>
      <c r="QM3" s="37"/>
      <c r="QN3" s="37"/>
      <c r="QO3" s="37"/>
      <c r="QP3" s="37"/>
      <c r="QQ3" s="37"/>
      <c r="QR3" s="37"/>
      <c r="QS3" s="37"/>
      <c r="QT3" s="37"/>
      <c r="QU3" s="37"/>
      <c r="QV3" s="37"/>
      <c r="QW3" s="37"/>
      <c r="QX3" s="37"/>
      <c r="QY3" s="37"/>
      <c r="QZ3" s="37"/>
      <c r="RA3" s="37"/>
      <c r="RB3" s="37"/>
      <c r="RC3" s="37"/>
      <c r="RD3" s="37"/>
      <c r="RE3" s="37"/>
      <c r="RF3" s="37"/>
      <c r="RG3" s="37"/>
      <c r="RH3" s="37"/>
      <c r="RI3" s="37"/>
      <c r="RJ3" s="37"/>
      <c r="RK3" s="37"/>
      <c r="RL3" s="37"/>
      <c r="RM3" s="37"/>
      <c r="RN3" s="37"/>
      <c r="RO3" s="37"/>
      <c r="RP3" s="37"/>
      <c r="RQ3" s="37"/>
      <c r="RR3" s="37"/>
      <c r="RS3" s="37"/>
      <c r="RT3" s="37"/>
      <c r="RU3" s="37"/>
      <c r="RV3" s="37"/>
      <c r="RW3" s="37"/>
      <c r="RX3" s="37"/>
      <c r="RY3" s="37"/>
      <c r="RZ3" s="37"/>
      <c r="SA3" s="37"/>
      <c r="SB3" s="37"/>
      <c r="SC3" s="37"/>
      <c r="SD3" s="37"/>
      <c r="SE3" s="37"/>
      <c r="SF3" s="37"/>
      <c r="SG3" s="37"/>
      <c r="SH3" s="37"/>
      <c r="SI3" s="37"/>
      <c r="SJ3" s="37"/>
      <c r="SK3" s="37"/>
      <c r="SL3" s="37"/>
      <c r="SM3" s="37"/>
      <c r="SN3" s="37"/>
      <c r="SO3" s="37"/>
      <c r="SP3" s="37"/>
      <c r="SQ3" s="37"/>
      <c r="SR3" s="37"/>
      <c r="SS3" s="37"/>
      <c r="ST3" s="37"/>
      <c r="SU3" s="37"/>
      <c r="SV3" s="37"/>
      <c r="SW3" s="37"/>
      <c r="SX3" s="37"/>
      <c r="SY3" s="37"/>
      <c r="SZ3" s="37"/>
      <c r="TA3" s="37"/>
      <c r="TB3" s="37"/>
      <c r="TC3" s="37"/>
      <c r="TD3" s="37"/>
      <c r="TE3" s="37"/>
      <c r="TF3" s="37"/>
      <c r="TG3" s="37"/>
      <c r="TH3" s="37"/>
      <c r="TI3" s="37"/>
      <c r="TJ3" s="37"/>
      <c r="TK3" s="37"/>
      <c r="TL3" s="37"/>
      <c r="TM3" s="37"/>
      <c r="TN3" s="37"/>
      <c r="TO3" s="37"/>
      <c r="TP3" s="37"/>
      <c r="TQ3" s="37"/>
      <c r="TR3" s="37"/>
      <c r="TS3" s="37"/>
      <c r="TT3" s="37"/>
      <c r="TU3" s="37"/>
      <c r="TV3" s="37"/>
      <c r="TW3" s="37"/>
      <c r="TX3" s="37"/>
      <c r="TY3" s="37"/>
      <c r="TZ3" s="37"/>
      <c r="UA3" s="37"/>
      <c r="UB3" s="37"/>
      <c r="UC3" s="37"/>
      <c r="UD3" s="37"/>
      <c r="UE3" s="37"/>
      <c r="UF3" s="37"/>
      <c r="UG3" s="37"/>
      <c r="UH3" s="37"/>
      <c r="UI3" s="37"/>
      <c r="UJ3" s="37"/>
      <c r="UK3" s="37"/>
      <c r="UL3" s="37"/>
      <c r="UM3" s="37"/>
      <c r="UN3" s="37"/>
      <c r="UO3" s="37"/>
      <c r="UP3" s="37"/>
      <c r="UQ3" s="37"/>
      <c r="UR3" s="37"/>
      <c r="US3" s="37"/>
      <c r="UT3" s="37"/>
      <c r="UU3" s="37"/>
      <c r="UV3" s="37"/>
      <c r="UW3" s="37"/>
      <c r="UX3" s="37"/>
      <c r="UY3" s="37"/>
      <c r="UZ3" s="37"/>
      <c r="VA3" s="37"/>
      <c r="VB3" s="37"/>
      <c r="VC3" s="37"/>
      <c r="VD3" s="37"/>
      <c r="VE3" s="37"/>
      <c r="VF3" s="37"/>
      <c r="VG3" s="37"/>
      <c r="VH3" s="37"/>
      <c r="VI3" s="37"/>
      <c r="VJ3" s="37"/>
      <c r="VK3" s="37"/>
      <c r="VL3" s="37"/>
      <c r="VM3" s="37"/>
      <c r="VN3" s="37"/>
      <c r="VO3" s="37"/>
      <c r="VP3" s="37"/>
      <c r="VQ3" s="37"/>
      <c r="VR3" s="37"/>
      <c r="VS3" s="37"/>
      <c r="VT3" s="37"/>
      <c r="VU3" s="37"/>
      <c r="VV3" s="37"/>
      <c r="VW3" s="37"/>
      <c r="VX3" s="37"/>
      <c r="VY3" s="37"/>
      <c r="VZ3" s="37"/>
      <c r="WA3" s="37"/>
      <c r="WB3" s="37"/>
      <c r="WC3" s="37"/>
      <c r="WD3" s="37"/>
      <c r="WE3" s="37"/>
      <c r="WF3" s="37"/>
      <c r="WG3" s="37"/>
      <c r="WH3" s="37"/>
      <c r="WI3" s="37"/>
      <c r="WJ3" s="37"/>
      <c r="WK3" s="37"/>
      <c r="WL3" s="37"/>
      <c r="WM3" s="37"/>
      <c r="WN3" s="37"/>
      <c r="WO3" s="37"/>
      <c r="WP3" s="37"/>
      <c r="WQ3" s="37"/>
      <c r="WR3" s="37"/>
      <c r="WS3" s="37"/>
      <c r="WT3" s="37"/>
      <c r="WU3" s="37"/>
      <c r="WV3" s="37"/>
      <c r="WW3" s="37"/>
      <c r="WX3" s="37"/>
      <c r="WY3" s="37"/>
      <c r="WZ3" s="37"/>
      <c r="XA3" s="37"/>
      <c r="XB3" s="37"/>
      <c r="XC3" s="37"/>
      <c r="XD3" s="37"/>
      <c r="XE3" s="37"/>
      <c r="XF3" s="37"/>
      <c r="XG3" s="37"/>
      <c r="XH3" s="37"/>
      <c r="XI3" s="37"/>
      <c r="XJ3" s="37"/>
      <c r="XK3" s="37"/>
      <c r="XL3" s="37"/>
      <c r="XM3" s="37"/>
      <c r="XN3" s="37"/>
      <c r="XO3" s="37"/>
      <c r="XP3" s="37"/>
      <c r="XQ3" s="37"/>
      <c r="XR3" s="37"/>
      <c r="XS3" s="37"/>
      <c r="XT3" s="37"/>
      <c r="XU3" s="37"/>
      <c r="XV3" s="37"/>
      <c r="XW3" s="37"/>
      <c r="XX3" s="37"/>
      <c r="XY3" s="37"/>
      <c r="XZ3" s="37"/>
      <c r="YA3" s="37"/>
      <c r="YB3" s="37"/>
      <c r="YC3" s="37"/>
      <c r="YD3" s="37"/>
      <c r="YE3" s="37"/>
      <c r="YF3" s="37"/>
      <c r="YG3" s="37"/>
      <c r="YH3" s="37"/>
      <c r="YI3" s="37"/>
      <c r="YJ3" s="37"/>
      <c r="YK3" s="37"/>
      <c r="YL3" s="37"/>
      <c r="YM3" s="37"/>
      <c r="YN3" s="37"/>
      <c r="YO3" s="37"/>
      <c r="YP3" s="37"/>
      <c r="YQ3" s="37"/>
      <c r="YR3" s="37"/>
      <c r="YS3" s="37"/>
      <c r="YT3" s="37"/>
      <c r="YU3" s="37"/>
      <c r="YV3" s="37"/>
      <c r="YW3" s="37"/>
      <c r="YX3" s="37"/>
      <c r="YY3" s="37"/>
      <c r="YZ3" s="37"/>
      <c r="ZA3" s="37"/>
      <c r="ZB3" s="37"/>
      <c r="ZC3" s="37"/>
      <c r="ZD3" s="37"/>
      <c r="ZE3" s="37"/>
      <c r="ZF3" s="37"/>
      <c r="ZG3" s="37"/>
      <c r="ZH3" s="37"/>
      <c r="ZI3" s="37"/>
      <c r="ZJ3" s="37"/>
      <c r="ZK3" s="37"/>
      <c r="ZL3" s="37"/>
      <c r="ZM3" s="37"/>
      <c r="ZN3" s="37"/>
      <c r="ZO3" s="37"/>
      <c r="ZP3" s="37"/>
      <c r="ZQ3" s="37"/>
      <c r="ZR3" s="37"/>
      <c r="ZS3" s="37"/>
      <c r="ZT3" s="37"/>
      <c r="ZU3" s="37"/>
      <c r="ZV3" s="37"/>
      <c r="ZW3" s="37"/>
      <c r="ZX3" s="37"/>
      <c r="ZY3" s="37"/>
      <c r="ZZ3" s="37"/>
      <c r="AAA3" s="37"/>
      <c r="AAB3" s="37"/>
      <c r="AAC3" s="37"/>
      <c r="AAD3" s="37"/>
      <c r="AAE3" s="37"/>
      <c r="AAF3" s="37"/>
      <c r="AAG3" s="37"/>
      <c r="AAH3" s="37"/>
      <c r="AAI3" s="37"/>
      <c r="AAJ3" s="37"/>
      <c r="AAK3" s="37"/>
      <c r="AAL3" s="37"/>
      <c r="AAM3" s="37"/>
      <c r="AAN3" s="37"/>
      <c r="AAO3" s="37"/>
      <c r="AAP3" s="37"/>
      <c r="AAQ3" s="37"/>
      <c r="AAR3" s="37"/>
      <c r="AAS3" s="37"/>
      <c r="AAT3" s="37"/>
      <c r="AAU3" s="37"/>
      <c r="AAV3" s="37"/>
      <c r="AAW3" s="37"/>
      <c r="AAX3" s="37"/>
      <c r="AAY3" s="37"/>
      <c r="AAZ3" s="37"/>
      <c r="ABA3" s="37"/>
      <c r="ABB3" s="37"/>
      <c r="ABC3" s="37"/>
      <c r="ABD3" s="37"/>
      <c r="ABE3" s="37"/>
      <c r="ABF3" s="37"/>
      <c r="ABG3" s="37"/>
      <c r="ABH3" s="37"/>
      <c r="ABI3" s="37"/>
      <c r="ABJ3" s="37"/>
      <c r="ABK3" s="37"/>
      <c r="ABL3" s="37"/>
      <c r="ABM3" s="37"/>
      <c r="ABN3" s="37"/>
      <c r="ABO3" s="37"/>
      <c r="ABP3" s="37"/>
      <c r="ABQ3" s="37"/>
      <c r="ABR3" s="37"/>
      <c r="ABS3" s="37"/>
      <c r="ABT3" s="37"/>
      <c r="ABU3" s="37"/>
      <c r="ABV3" s="37"/>
      <c r="ABW3" s="37"/>
      <c r="ABX3" s="37"/>
      <c r="ABY3" s="37"/>
      <c r="ABZ3" s="37"/>
      <c r="ACA3" s="37"/>
      <c r="ACB3" s="37"/>
      <c r="ACC3" s="37"/>
      <c r="ACD3" s="37"/>
      <c r="ACE3" s="37"/>
      <c r="ACF3" s="37"/>
      <c r="ACG3" s="37"/>
      <c r="ACH3" s="37"/>
      <c r="ACI3" s="37"/>
      <c r="ACJ3" s="37"/>
      <c r="ACK3" s="37"/>
      <c r="ACL3" s="37"/>
      <c r="ACM3" s="37"/>
      <c r="ACN3" s="37"/>
      <c r="ACO3" s="37"/>
      <c r="ACP3" s="37"/>
      <c r="ACQ3" s="37"/>
      <c r="ACR3" s="37"/>
      <c r="ACS3" s="37"/>
      <c r="ACT3" s="37"/>
      <c r="ACU3" s="37"/>
      <c r="ACV3" s="37"/>
      <c r="ACW3" s="37"/>
      <c r="ACX3" s="37"/>
      <c r="ACY3" s="37"/>
      <c r="ACZ3" s="37"/>
      <c r="ADA3" s="37"/>
      <c r="ADB3" s="37"/>
      <c r="ADC3" s="37"/>
      <c r="ADD3" s="37"/>
      <c r="ADE3" s="37"/>
      <c r="ADF3" s="37"/>
      <c r="ADG3" s="37"/>
      <c r="ADH3" s="37"/>
      <c r="ADI3" s="37"/>
      <c r="ADJ3" s="37"/>
      <c r="ADK3" s="37"/>
      <c r="ADL3" s="37"/>
      <c r="ADM3" s="37"/>
      <c r="ADN3" s="37"/>
      <c r="ADO3" s="37"/>
      <c r="ADP3" s="37"/>
      <c r="ADQ3" s="37"/>
      <c r="ADR3" s="37"/>
      <c r="ADS3" s="37"/>
      <c r="ADT3" s="37"/>
      <c r="ADU3" s="37"/>
      <c r="ADV3" s="37"/>
      <c r="ADW3" s="37"/>
      <c r="ADX3" s="37"/>
      <c r="ADY3" s="37"/>
      <c r="ADZ3" s="37"/>
      <c r="AEA3" s="37"/>
      <c r="AEB3" s="37"/>
      <c r="AEC3" s="37"/>
      <c r="AED3" s="37"/>
      <c r="AEE3" s="37"/>
      <c r="AEF3" s="37"/>
      <c r="AEG3" s="37"/>
      <c r="AEH3" s="37"/>
      <c r="AEI3" s="37"/>
      <c r="AEJ3" s="37"/>
      <c r="AEK3" s="37"/>
      <c r="AEL3" s="37"/>
      <c r="AEM3" s="37"/>
      <c r="AEN3" s="37"/>
      <c r="AEO3" s="37"/>
      <c r="AEP3" s="37"/>
      <c r="AEQ3" s="37"/>
      <c r="AER3" s="37"/>
      <c r="AES3" s="37"/>
      <c r="AET3" s="37"/>
      <c r="AEU3" s="37"/>
      <c r="AEV3" s="37"/>
      <c r="AEW3" s="37"/>
      <c r="AEX3" s="37"/>
      <c r="AEY3" s="37"/>
      <c r="AEZ3" s="37"/>
      <c r="AFA3" s="37"/>
      <c r="AFB3" s="37"/>
      <c r="AFC3" s="37"/>
      <c r="AFD3" s="37"/>
      <c r="AFE3" s="37"/>
      <c r="AFF3" s="37"/>
      <c r="AFG3" s="37"/>
      <c r="AFH3" s="37"/>
      <c r="AFI3" s="37"/>
      <c r="AFJ3" s="37"/>
      <c r="AFK3" s="37"/>
      <c r="AFL3" s="37"/>
      <c r="AFM3" s="37"/>
      <c r="AFN3" s="37"/>
      <c r="AFO3" s="37"/>
      <c r="AFP3" s="37"/>
      <c r="AFQ3" s="37"/>
      <c r="AFR3" s="37"/>
      <c r="AFS3" s="37"/>
      <c r="AFT3" s="37"/>
      <c r="AFU3" s="37"/>
      <c r="AFV3" s="37"/>
      <c r="AFW3" s="37"/>
      <c r="AFX3" s="37"/>
      <c r="AFY3" s="37"/>
      <c r="AFZ3" s="37"/>
      <c r="AGA3" s="37"/>
      <c r="AGB3" s="37"/>
      <c r="AGC3" s="37"/>
      <c r="AGD3" s="37"/>
      <c r="AGE3" s="37"/>
      <c r="AGF3" s="37"/>
      <c r="AGG3" s="37"/>
      <c r="AGH3" s="37"/>
      <c r="AGI3" s="37"/>
      <c r="AGJ3" s="37"/>
      <c r="AGK3" s="37"/>
      <c r="AGL3" s="37"/>
      <c r="AGM3" s="37"/>
      <c r="AGN3" s="37"/>
      <c r="AGO3" s="37"/>
      <c r="AGP3" s="37"/>
      <c r="AGQ3" s="37"/>
      <c r="AGR3" s="37"/>
      <c r="AGS3" s="37"/>
      <c r="AGT3" s="37"/>
      <c r="AGU3" s="37"/>
      <c r="AGV3" s="37"/>
      <c r="AGW3" s="37"/>
      <c r="AGX3" s="37"/>
      <c r="AGY3" s="37"/>
      <c r="AGZ3" s="37"/>
      <c r="AHA3" s="37"/>
      <c r="AHB3" s="37"/>
      <c r="AHC3" s="37"/>
      <c r="AHD3" s="37"/>
      <c r="AHE3" s="37"/>
      <c r="AHF3" s="37"/>
      <c r="AHG3" s="37"/>
      <c r="AHH3" s="37"/>
      <c r="AHI3" s="37"/>
      <c r="AHJ3" s="37"/>
      <c r="AHK3" s="37"/>
      <c r="AHL3" s="37"/>
      <c r="AHM3" s="37"/>
      <c r="AHN3" s="37"/>
      <c r="AHO3" s="37"/>
      <c r="AHP3" s="37"/>
      <c r="AHQ3" s="37"/>
      <c r="AHR3" s="37"/>
      <c r="AHS3" s="37"/>
      <c r="AHT3" s="37"/>
      <c r="AHU3" s="37"/>
      <c r="AHV3" s="37"/>
      <c r="AHW3" s="37"/>
      <c r="AHX3" s="37"/>
      <c r="AHY3" s="37"/>
      <c r="AHZ3" s="37"/>
      <c r="AIA3" s="37"/>
      <c r="AIB3" s="37"/>
      <c r="AIC3" s="37"/>
      <c r="AID3" s="37"/>
      <c r="AIE3" s="37"/>
      <c r="AIF3" s="37"/>
      <c r="AIG3" s="37"/>
      <c r="AIH3" s="37"/>
      <c r="AII3" s="37"/>
      <c r="AIJ3" s="37"/>
      <c r="AIK3" s="37"/>
      <c r="AIL3" s="37"/>
      <c r="AIM3" s="37"/>
      <c r="AIN3" s="37"/>
      <c r="AIO3" s="37"/>
      <c r="AIP3" s="37"/>
      <c r="AIQ3" s="37"/>
      <c r="AIR3" s="37"/>
      <c r="AIS3" s="37"/>
      <c r="AIT3" s="37"/>
      <c r="AIU3" s="37"/>
      <c r="AIV3" s="37"/>
      <c r="AIW3" s="37"/>
      <c r="AIX3" s="37"/>
      <c r="AIY3" s="37"/>
      <c r="AIZ3" s="37"/>
      <c r="AJA3" s="37"/>
      <c r="AJB3" s="37"/>
      <c r="AJC3" s="37"/>
      <c r="AJD3" s="37"/>
      <c r="AJE3" s="37"/>
      <c r="AJF3" s="37"/>
      <c r="AJG3" s="37"/>
      <c r="AJH3" s="37"/>
      <c r="AJI3" s="37"/>
      <c r="AJJ3" s="37"/>
      <c r="AJK3" s="37"/>
      <c r="AJL3" s="37"/>
      <c r="AJM3" s="37"/>
      <c r="AJN3" s="37"/>
      <c r="AJO3" s="37"/>
      <c r="AJP3" s="37"/>
      <c r="AJQ3" s="37"/>
      <c r="AJR3" s="37"/>
      <c r="AJS3" s="37"/>
      <c r="AJT3" s="37"/>
      <c r="AJU3" s="37"/>
      <c r="AJV3" s="37"/>
      <c r="AJW3" s="37"/>
      <c r="AJX3" s="37"/>
      <c r="AJY3" s="37"/>
      <c r="AJZ3" s="37"/>
      <c r="AKA3" s="37"/>
      <c r="AKB3" s="37"/>
      <c r="AKC3" s="37"/>
      <c r="AKD3" s="37"/>
      <c r="AKE3" s="37"/>
      <c r="AKF3" s="37"/>
      <c r="AKG3" s="37"/>
      <c r="AKH3" s="37"/>
      <c r="AKI3" s="37"/>
      <c r="AKJ3" s="37"/>
      <c r="AKK3" s="37"/>
      <c r="AKL3" s="37"/>
      <c r="AKM3" s="37"/>
      <c r="AKN3" s="37"/>
      <c r="AKO3" s="37"/>
      <c r="AKP3" s="37"/>
      <c r="AKQ3" s="37"/>
      <c r="AKR3" s="37"/>
      <c r="AKS3" s="37"/>
      <c r="AKT3" s="37"/>
      <c r="AKU3" s="37"/>
      <c r="AKV3" s="37"/>
      <c r="AKW3" s="37"/>
      <c r="AKX3" s="37"/>
      <c r="AKY3" s="37"/>
      <c r="AKZ3" s="37"/>
      <c r="ALA3" s="37"/>
      <c r="ALB3" s="37"/>
      <c r="ALC3" s="37"/>
      <c r="ALD3" s="37"/>
      <c r="ALE3" s="37"/>
      <c r="ALF3" s="37"/>
      <c r="ALG3" s="37"/>
      <c r="ALH3" s="37"/>
      <c r="ALI3" s="37"/>
      <c r="ALJ3" s="37"/>
      <c r="ALK3" s="37"/>
      <c r="ALL3" s="37"/>
      <c r="ALM3" s="37"/>
      <c r="ALN3" s="37"/>
      <c r="ALO3" s="37"/>
      <c r="ALP3" s="37"/>
      <c r="ALQ3" s="37"/>
      <c r="ALR3" s="37"/>
      <c r="ALS3" s="37"/>
      <c r="ALT3" s="37"/>
      <c r="ALU3" s="37"/>
      <c r="ALV3" s="37"/>
      <c r="ALW3" s="37"/>
      <c r="ALX3" s="37"/>
      <c r="ALY3" s="37"/>
      <c r="ALZ3" s="37"/>
      <c r="AMA3" s="37"/>
      <c r="AMB3" s="37"/>
      <c r="AMC3" s="37"/>
      <c r="AMD3" s="37"/>
      <c r="AME3" s="37"/>
      <c r="AMF3" s="37"/>
      <c r="AMG3" s="37"/>
    </row>
    <row r="4" spans="1:1021" s="7" customFormat="1" ht="16.149999999999999" customHeight="1">
      <c r="A4" s="30"/>
      <c r="B4" s="30"/>
      <c r="C4" s="30"/>
      <c r="D4" s="163" t="s">
        <v>120</v>
      </c>
      <c r="E4" s="16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</row>
    <row r="5" spans="1:1021" s="20" customFormat="1" ht="16.5">
      <c r="A5" s="52" t="s">
        <v>30</v>
      </c>
      <c r="B5" s="160" t="s">
        <v>31</v>
      </c>
      <c r="C5" s="160"/>
      <c r="D5" s="160"/>
      <c r="E5" s="160"/>
    </row>
    <row r="6" spans="1:1021" s="20" customFormat="1" ht="16.5">
      <c r="A6" s="53" t="s">
        <v>70</v>
      </c>
      <c r="B6" s="161" t="s">
        <v>71</v>
      </c>
      <c r="C6" s="161"/>
      <c r="D6" s="161"/>
      <c r="E6" s="161"/>
    </row>
    <row r="7" spans="1:1021" s="20" customFormat="1" ht="16.5">
      <c r="A7" s="53"/>
      <c r="B7" s="53"/>
      <c r="C7" s="53"/>
      <c r="D7" s="53"/>
      <c r="E7" s="53"/>
    </row>
    <row r="8" spans="1:1021" customFormat="1" ht="16.5">
      <c r="A8" s="159" t="s">
        <v>56</v>
      </c>
      <c r="B8" s="159"/>
      <c r="C8" s="95"/>
      <c r="D8" s="95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9"/>
      <c r="AME8" s="29"/>
      <c r="AMF8" s="29"/>
    </row>
    <row r="9" spans="1:1021" s="71" customFormat="1" ht="43.5" customHeight="1">
      <c r="A9" s="64" t="s">
        <v>82</v>
      </c>
      <c r="B9" s="59">
        <v>1042</v>
      </c>
      <c r="C9" s="155" t="s">
        <v>117</v>
      </c>
      <c r="D9" s="155"/>
      <c r="E9" s="155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  <c r="IW9" s="69"/>
      <c r="IX9" s="69"/>
      <c r="IY9" s="69"/>
      <c r="IZ9" s="69"/>
      <c r="JA9" s="69"/>
      <c r="JB9" s="69"/>
      <c r="JC9" s="69"/>
      <c r="JD9" s="69"/>
      <c r="JE9" s="69"/>
      <c r="JF9" s="69"/>
      <c r="JG9" s="69"/>
      <c r="JH9" s="69"/>
      <c r="JI9" s="69"/>
      <c r="JJ9" s="69"/>
      <c r="JK9" s="69"/>
      <c r="JL9" s="69"/>
      <c r="JM9" s="69"/>
      <c r="JN9" s="69"/>
      <c r="JO9" s="69"/>
      <c r="JP9" s="69"/>
      <c r="JQ9" s="69"/>
      <c r="JR9" s="69"/>
      <c r="JS9" s="69"/>
      <c r="JT9" s="69"/>
      <c r="JU9" s="69"/>
      <c r="JV9" s="69"/>
      <c r="JW9" s="69"/>
      <c r="JX9" s="69"/>
      <c r="JY9" s="69"/>
      <c r="JZ9" s="69"/>
      <c r="KA9" s="69"/>
      <c r="KB9" s="69"/>
      <c r="KC9" s="69"/>
      <c r="KD9" s="69"/>
      <c r="KE9" s="69"/>
      <c r="KF9" s="69"/>
      <c r="KG9" s="69"/>
      <c r="KH9" s="69"/>
      <c r="KI9" s="69"/>
      <c r="KJ9" s="69"/>
      <c r="KK9" s="69"/>
      <c r="KL9" s="69"/>
      <c r="KM9" s="69"/>
      <c r="KN9" s="69"/>
      <c r="KO9" s="69"/>
      <c r="KP9" s="69"/>
      <c r="KQ9" s="69"/>
      <c r="KR9" s="69"/>
      <c r="KS9" s="69"/>
      <c r="KT9" s="69"/>
      <c r="KU9" s="69"/>
      <c r="KV9" s="69"/>
      <c r="KW9" s="69"/>
      <c r="KX9" s="69"/>
      <c r="KY9" s="69"/>
      <c r="KZ9" s="69"/>
      <c r="LA9" s="69"/>
      <c r="LB9" s="69"/>
      <c r="LC9" s="69"/>
      <c r="LD9" s="69"/>
      <c r="LE9" s="69"/>
      <c r="LF9" s="69"/>
      <c r="LG9" s="69"/>
      <c r="LH9" s="69"/>
      <c r="LI9" s="69"/>
      <c r="LJ9" s="69"/>
      <c r="LK9" s="69"/>
      <c r="LL9" s="69"/>
      <c r="LM9" s="69"/>
      <c r="LN9" s="69"/>
      <c r="LO9" s="69"/>
      <c r="LP9" s="69"/>
      <c r="LQ9" s="69"/>
      <c r="LR9" s="69"/>
      <c r="LS9" s="69"/>
      <c r="LT9" s="69"/>
      <c r="LU9" s="69"/>
      <c r="LV9" s="69"/>
      <c r="LW9" s="69"/>
      <c r="LX9" s="69"/>
      <c r="LY9" s="69"/>
      <c r="LZ9" s="69"/>
      <c r="MA9" s="69"/>
      <c r="MB9" s="69"/>
      <c r="MC9" s="69"/>
      <c r="MD9" s="69"/>
      <c r="ME9" s="69"/>
      <c r="MF9" s="69"/>
      <c r="MG9" s="69"/>
      <c r="MH9" s="69"/>
      <c r="MI9" s="69"/>
      <c r="MJ9" s="69"/>
      <c r="MK9" s="69"/>
      <c r="ML9" s="69"/>
      <c r="MM9" s="69"/>
      <c r="MN9" s="69"/>
      <c r="MO9" s="69"/>
      <c r="MP9" s="69"/>
      <c r="MQ9" s="69"/>
      <c r="MR9" s="69"/>
      <c r="MS9" s="69"/>
      <c r="MT9" s="69"/>
      <c r="MU9" s="69"/>
      <c r="MV9" s="69"/>
      <c r="MW9" s="69"/>
      <c r="MX9" s="69"/>
      <c r="MY9" s="69"/>
      <c r="MZ9" s="69"/>
      <c r="NA9" s="69"/>
      <c r="NB9" s="69"/>
      <c r="NC9" s="69"/>
      <c r="ND9" s="69"/>
      <c r="NE9" s="69"/>
      <c r="NF9" s="69"/>
      <c r="NG9" s="69"/>
      <c r="NH9" s="69"/>
      <c r="NI9" s="69"/>
      <c r="NJ9" s="69"/>
      <c r="NK9" s="69"/>
      <c r="NL9" s="69"/>
      <c r="NM9" s="69"/>
      <c r="NN9" s="69"/>
      <c r="NO9" s="69"/>
      <c r="NP9" s="69"/>
      <c r="NQ9" s="69"/>
      <c r="NR9" s="69"/>
      <c r="NS9" s="69"/>
      <c r="NT9" s="69"/>
      <c r="NU9" s="69"/>
      <c r="NV9" s="69"/>
      <c r="NW9" s="69"/>
      <c r="NX9" s="69"/>
      <c r="NY9" s="69"/>
      <c r="NZ9" s="69"/>
      <c r="OA9" s="69"/>
      <c r="OB9" s="69"/>
      <c r="OC9" s="69"/>
      <c r="OD9" s="69"/>
      <c r="OE9" s="69"/>
      <c r="OF9" s="69"/>
      <c r="OG9" s="69"/>
      <c r="OH9" s="69"/>
      <c r="OI9" s="69"/>
      <c r="OJ9" s="69"/>
      <c r="OK9" s="69"/>
      <c r="OL9" s="69"/>
      <c r="OM9" s="69"/>
      <c r="ON9" s="69"/>
      <c r="OO9" s="69"/>
      <c r="OP9" s="69"/>
      <c r="OQ9" s="69"/>
      <c r="OR9" s="69"/>
      <c r="OS9" s="69"/>
      <c r="OT9" s="69"/>
      <c r="OU9" s="69"/>
      <c r="OV9" s="69"/>
      <c r="OW9" s="69"/>
      <c r="OX9" s="69"/>
      <c r="OY9" s="69"/>
      <c r="OZ9" s="69"/>
      <c r="PA9" s="69"/>
      <c r="PB9" s="69"/>
      <c r="PC9" s="69"/>
      <c r="PD9" s="69"/>
      <c r="PE9" s="69"/>
      <c r="PF9" s="69"/>
      <c r="PG9" s="69"/>
      <c r="PH9" s="69"/>
      <c r="PI9" s="69"/>
      <c r="PJ9" s="69"/>
      <c r="PK9" s="69"/>
      <c r="PL9" s="69"/>
      <c r="PM9" s="69"/>
      <c r="PN9" s="69"/>
      <c r="PO9" s="69"/>
      <c r="PP9" s="69"/>
      <c r="PQ9" s="69"/>
      <c r="PR9" s="69"/>
      <c r="PS9" s="69"/>
      <c r="PT9" s="69"/>
      <c r="PU9" s="69"/>
      <c r="PV9" s="69"/>
      <c r="PW9" s="69"/>
      <c r="PX9" s="69"/>
      <c r="PY9" s="69"/>
      <c r="PZ9" s="69"/>
      <c r="QA9" s="69"/>
      <c r="QB9" s="69"/>
      <c r="QC9" s="69"/>
      <c r="QD9" s="69"/>
      <c r="QE9" s="69"/>
      <c r="QF9" s="69"/>
      <c r="QG9" s="69"/>
      <c r="QH9" s="69"/>
      <c r="QI9" s="69"/>
      <c r="QJ9" s="69"/>
      <c r="QK9" s="69"/>
      <c r="QL9" s="69"/>
      <c r="QM9" s="69"/>
      <c r="QN9" s="69"/>
      <c r="QO9" s="69"/>
      <c r="QP9" s="69"/>
      <c r="QQ9" s="69"/>
      <c r="QR9" s="69"/>
      <c r="QS9" s="69"/>
      <c r="QT9" s="69"/>
      <c r="QU9" s="69"/>
      <c r="QV9" s="69"/>
      <c r="QW9" s="69"/>
      <c r="QX9" s="69"/>
      <c r="QY9" s="69"/>
      <c r="QZ9" s="69"/>
      <c r="RA9" s="69"/>
      <c r="RB9" s="69"/>
      <c r="RC9" s="69"/>
      <c r="RD9" s="69"/>
      <c r="RE9" s="69"/>
      <c r="RF9" s="69"/>
      <c r="RG9" s="69"/>
      <c r="RH9" s="69"/>
      <c r="RI9" s="69"/>
      <c r="RJ9" s="69"/>
      <c r="RK9" s="69"/>
      <c r="RL9" s="69"/>
      <c r="RM9" s="69"/>
      <c r="RN9" s="69"/>
      <c r="RO9" s="69"/>
      <c r="RP9" s="69"/>
      <c r="RQ9" s="69"/>
      <c r="RR9" s="69"/>
      <c r="RS9" s="69"/>
      <c r="RT9" s="69"/>
      <c r="RU9" s="69"/>
      <c r="RV9" s="69"/>
      <c r="RW9" s="69"/>
      <c r="RX9" s="69"/>
      <c r="RY9" s="69"/>
      <c r="RZ9" s="69"/>
      <c r="SA9" s="69"/>
      <c r="SB9" s="69"/>
      <c r="SC9" s="69"/>
      <c r="SD9" s="69"/>
      <c r="SE9" s="69"/>
      <c r="SF9" s="69"/>
      <c r="SG9" s="69"/>
      <c r="SH9" s="69"/>
      <c r="SI9" s="69"/>
      <c r="SJ9" s="69"/>
      <c r="SK9" s="69"/>
      <c r="SL9" s="69"/>
      <c r="SM9" s="69"/>
      <c r="SN9" s="69"/>
      <c r="SO9" s="69"/>
      <c r="SP9" s="69"/>
      <c r="SQ9" s="69"/>
      <c r="SR9" s="69"/>
      <c r="SS9" s="69"/>
      <c r="ST9" s="69"/>
      <c r="SU9" s="69"/>
      <c r="SV9" s="69"/>
      <c r="SW9" s="69"/>
      <c r="SX9" s="69"/>
      <c r="SY9" s="69"/>
      <c r="SZ9" s="69"/>
      <c r="TA9" s="69"/>
      <c r="TB9" s="69"/>
      <c r="TC9" s="69"/>
      <c r="TD9" s="69"/>
      <c r="TE9" s="69"/>
      <c r="TF9" s="69"/>
      <c r="TG9" s="69"/>
      <c r="TH9" s="69"/>
      <c r="TI9" s="69"/>
      <c r="TJ9" s="69"/>
      <c r="TK9" s="69"/>
      <c r="TL9" s="69"/>
      <c r="TM9" s="69"/>
      <c r="TN9" s="69"/>
      <c r="TO9" s="69"/>
      <c r="TP9" s="69"/>
      <c r="TQ9" s="69"/>
      <c r="TR9" s="69"/>
      <c r="TS9" s="69"/>
      <c r="TT9" s="69"/>
      <c r="TU9" s="69"/>
      <c r="TV9" s="69"/>
      <c r="TW9" s="69"/>
      <c r="TX9" s="69"/>
      <c r="TY9" s="69"/>
      <c r="TZ9" s="69"/>
      <c r="UA9" s="69"/>
      <c r="UB9" s="69"/>
      <c r="UC9" s="69"/>
      <c r="UD9" s="69"/>
      <c r="UE9" s="69"/>
      <c r="UF9" s="69"/>
      <c r="UG9" s="69"/>
      <c r="UH9" s="69"/>
      <c r="UI9" s="69"/>
      <c r="UJ9" s="69"/>
      <c r="UK9" s="69"/>
      <c r="UL9" s="69"/>
      <c r="UM9" s="69"/>
      <c r="UN9" s="69"/>
      <c r="UO9" s="69"/>
      <c r="UP9" s="69"/>
      <c r="UQ9" s="69"/>
      <c r="UR9" s="69"/>
      <c r="US9" s="69"/>
      <c r="UT9" s="69"/>
      <c r="UU9" s="69"/>
      <c r="UV9" s="69"/>
      <c r="UW9" s="69"/>
      <c r="UX9" s="69"/>
      <c r="UY9" s="69"/>
      <c r="UZ9" s="69"/>
      <c r="VA9" s="69"/>
      <c r="VB9" s="69"/>
      <c r="VC9" s="69"/>
      <c r="VD9" s="69"/>
      <c r="VE9" s="69"/>
      <c r="VF9" s="69"/>
      <c r="VG9" s="69"/>
      <c r="VH9" s="69"/>
      <c r="VI9" s="69"/>
      <c r="VJ9" s="69"/>
      <c r="VK9" s="69"/>
      <c r="VL9" s="69"/>
      <c r="VM9" s="69"/>
      <c r="VN9" s="69"/>
      <c r="VO9" s="69"/>
      <c r="VP9" s="69"/>
      <c r="VQ9" s="69"/>
      <c r="VR9" s="69"/>
      <c r="VS9" s="69"/>
      <c r="VT9" s="69"/>
      <c r="VU9" s="69"/>
      <c r="VV9" s="69"/>
      <c r="VW9" s="69"/>
      <c r="VX9" s="69"/>
      <c r="VY9" s="69"/>
      <c r="VZ9" s="69"/>
      <c r="WA9" s="69"/>
      <c r="WB9" s="69"/>
      <c r="WC9" s="69"/>
      <c r="WD9" s="69"/>
      <c r="WE9" s="69"/>
      <c r="WF9" s="69"/>
      <c r="WG9" s="69"/>
      <c r="WH9" s="69"/>
      <c r="WI9" s="69"/>
      <c r="WJ9" s="69"/>
      <c r="WK9" s="69"/>
      <c r="WL9" s="69"/>
      <c r="WM9" s="69"/>
      <c r="WN9" s="69"/>
      <c r="WO9" s="69"/>
      <c r="WP9" s="69"/>
      <c r="WQ9" s="69"/>
      <c r="WR9" s="69"/>
      <c r="WS9" s="69"/>
      <c r="WT9" s="69"/>
      <c r="WU9" s="69"/>
      <c r="WV9" s="69"/>
      <c r="WW9" s="69"/>
      <c r="WX9" s="69"/>
      <c r="WY9" s="69"/>
      <c r="WZ9" s="69"/>
      <c r="XA9" s="69"/>
      <c r="XB9" s="69"/>
      <c r="XC9" s="69"/>
      <c r="XD9" s="69"/>
      <c r="XE9" s="69"/>
      <c r="XF9" s="69"/>
      <c r="XG9" s="69"/>
      <c r="XH9" s="69"/>
      <c r="XI9" s="69"/>
      <c r="XJ9" s="69"/>
      <c r="XK9" s="69"/>
      <c r="XL9" s="69"/>
      <c r="XM9" s="69"/>
      <c r="XN9" s="69"/>
      <c r="XO9" s="69"/>
      <c r="XP9" s="69"/>
      <c r="XQ9" s="69"/>
      <c r="XR9" s="69"/>
      <c r="XS9" s="69"/>
      <c r="XT9" s="69"/>
      <c r="XU9" s="69"/>
      <c r="XV9" s="69"/>
      <c r="XW9" s="69"/>
      <c r="XX9" s="69"/>
      <c r="XY9" s="69"/>
      <c r="XZ9" s="69"/>
      <c r="YA9" s="69"/>
      <c r="YB9" s="69"/>
      <c r="YC9" s="69"/>
      <c r="YD9" s="69"/>
      <c r="YE9" s="69"/>
      <c r="YF9" s="69"/>
      <c r="YG9" s="69"/>
      <c r="YH9" s="69"/>
      <c r="YI9" s="69"/>
      <c r="YJ9" s="69"/>
      <c r="YK9" s="69"/>
      <c r="YL9" s="69"/>
      <c r="YM9" s="69"/>
      <c r="YN9" s="69"/>
      <c r="YO9" s="69"/>
      <c r="YP9" s="69"/>
      <c r="YQ9" s="69"/>
      <c r="YR9" s="69"/>
      <c r="YS9" s="69"/>
      <c r="YT9" s="69"/>
      <c r="YU9" s="69"/>
      <c r="YV9" s="69"/>
      <c r="YW9" s="69"/>
      <c r="YX9" s="69"/>
      <c r="YY9" s="69"/>
      <c r="YZ9" s="69"/>
      <c r="ZA9" s="69"/>
      <c r="ZB9" s="69"/>
      <c r="ZC9" s="69"/>
      <c r="ZD9" s="69"/>
      <c r="ZE9" s="69"/>
      <c r="ZF9" s="69"/>
      <c r="ZG9" s="69"/>
      <c r="ZH9" s="69"/>
      <c r="ZI9" s="69"/>
      <c r="ZJ9" s="69"/>
      <c r="ZK9" s="69"/>
      <c r="ZL9" s="69"/>
      <c r="ZM9" s="69"/>
      <c r="ZN9" s="69"/>
      <c r="ZO9" s="69"/>
      <c r="ZP9" s="69"/>
      <c r="ZQ9" s="69"/>
      <c r="ZR9" s="69"/>
      <c r="ZS9" s="69"/>
      <c r="ZT9" s="69"/>
      <c r="ZU9" s="69"/>
      <c r="ZV9" s="69"/>
      <c r="ZW9" s="69"/>
      <c r="ZX9" s="69"/>
      <c r="ZY9" s="69"/>
      <c r="ZZ9" s="69"/>
      <c r="AAA9" s="69"/>
      <c r="AAB9" s="69"/>
      <c r="AAC9" s="69"/>
      <c r="AAD9" s="69"/>
      <c r="AAE9" s="69"/>
      <c r="AAF9" s="69"/>
      <c r="AAG9" s="69"/>
      <c r="AAH9" s="69"/>
      <c r="AAI9" s="69"/>
      <c r="AAJ9" s="69"/>
      <c r="AAK9" s="69"/>
      <c r="AAL9" s="69"/>
      <c r="AAM9" s="69"/>
      <c r="AAN9" s="69"/>
      <c r="AAO9" s="69"/>
      <c r="AAP9" s="69"/>
      <c r="AAQ9" s="69"/>
      <c r="AAR9" s="69"/>
      <c r="AAS9" s="69"/>
      <c r="AAT9" s="69"/>
      <c r="AAU9" s="69"/>
      <c r="AAV9" s="69"/>
      <c r="AAW9" s="69"/>
      <c r="AAX9" s="69"/>
      <c r="AAY9" s="69"/>
      <c r="AAZ9" s="69"/>
      <c r="ABA9" s="69"/>
      <c r="ABB9" s="69"/>
      <c r="ABC9" s="69"/>
      <c r="ABD9" s="69"/>
      <c r="ABE9" s="69"/>
      <c r="ABF9" s="69"/>
      <c r="ABG9" s="69"/>
      <c r="ABH9" s="69"/>
      <c r="ABI9" s="69"/>
      <c r="ABJ9" s="69"/>
      <c r="ABK9" s="69"/>
      <c r="ABL9" s="69"/>
      <c r="ABM9" s="69"/>
      <c r="ABN9" s="69"/>
      <c r="ABO9" s="69"/>
      <c r="ABP9" s="69"/>
      <c r="ABQ9" s="69"/>
      <c r="ABR9" s="69"/>
      <c r="ABS9" s="69"/>
      <c r="ABT9" s="69"/>
      <c r="ABU9" s="69"/>
      <c r="ABV9" s="69"/>
      <c r="ABW9" s="69"/>
      <c r="ABX9" s="69"/>
      <c r="ABY9" s="69"/>
      <c r="ABZ9" s="69"/>
      <c r="ACA9" s="69"/>
      <c r="ACB9" s="69"/>
      <c r="ACC9" s="69"/>
      <c r="ACD9" s="69"/>
      <c r="ACE9" s="69"/>
      <c r="ACF9" s="69"/>
      <c r="ACG9" s="69"/>
      <c r="ACH9" s="69"/>
      <c r="ACI9" s="69"/>
      <c r="ACJ9" s="69"/>
      <c r="ACK9" s="69"/>
      <c r="ACL9" s="69"/>
      <c r="ACM9" s="69"/>
      <c r="ACN9" s="69"/>
      <c r="ACO9" s="69"/>
      <c r="ACP9" s="69"/>
      <c r="ACQ9" s="69"/>
      <c r="ACR9" s="69"/>
      <c r="ACS9" s="69"/>
      <c r="ACT9" s="69"/>
      <c r="ACU9" s="69"/>
      <c r="ACV9" s="69"/>
      <c r="ACW9" s="69"/>
      <c r="ACX9" s="69"/>
      <c r="ACY9" s="69"/>
      <c r="ACZ9" s="69"/>
      <c r="ADA9" s="69"/>
      <c r="ADB9" s="69"/>
      <c r="ADC9" s="69"/>
      <c r="ADD9" s="69"/>
      <c r="ADE9" s="69"/>
      <c r="ADF9" s="69"/>
      <c r="ADG9" s="69"/>
      <c r="ADH9" s="69"/>
      <c r="ADI9" s="69"/>
      <c r="ADJ9" s="69"/>
      <c r="ADK9" s="69"/>
      <c r="ADL9" s="69"/>
      <c r="ADM9" s="69"/>
      <c r="ADN9" s="69"/>
      <c r="ADO9" s="69"/>
      <c r="ADP9" s="69"/>
      <c r="ADQ9" s="69"/>
      <c r="ADR9" s="69"/>
      <c r="ADS9" s="69"/>
      <c r="ADT9" s="69"/>
      <c r="ADU9" s="69"/>
      <c r="ADV9" s="69"/>
      <c r="ADW9" s="69"/>
      <c r="ADX9" s="69"/>
      <c r="ADY9" s="69"/>
      <c r="ADZ9" s="69"/>
      <c r="AEA9" s="69"/>
      <c r="AEB9" s="69"/>
      <c r="AEC9" s="69"/>
      <c r="AED9" s="69"/>
      <c r="AEE9" s="69"/>
      <c r="AEF9" s="69"/>
      <c r="AEG9" s="69"/>
      <c r="AEH9" s="69"/>
      <c r="AEI9" s="69"/>
      <c r="AEJ9" s="69"/>
      <c r="AEK9" s="69"/>
      <c r="AEL9" s="69"/>
      <c r="AEM9" s="69"/>
      <c r="AEN9" s="69"/>
      <c r="AEO9" s="69"/>
      <c r="AEP9" s="69"/>
      <c r="AEQ9" s="69"/>
      <c r="AER9" s="69"/>
      <c r="AES9" s="69"/>
      <c r="AET9" s="69"/>
      <c r="AEU9" s="69"/>
      <c r="AEV9" s="69"/>
      <c r="AEW9" s="69"/>
      <c r="AEX9" s="69"/>
      <c r="AEY9" s="69"/>
      <c r="AEZ9" s="69"/>
      <c r="AFA9" s="69"/>
      <c r="AFB9" s="69"/>
      <c r="AFC9" s="69"/>
      <c r="AFD9" s="69"/>
      <c r="AFE9" s="69"/>
      <c r="AFF9" s="69"/>
      <c r="AFG9" s="69"/>
      <c r="AFH9" s="69"/>
      <c r="AFI9" s="69"/>
      <c r="AFJ9" s="69"/>
      <c r="AFK9" s="69"/>
      <c r="AFL9" s="69"/>
      <c r="AFM9" s="69"/>
      <c r="AFN9" s="69"/>
      <c r="AFO9" s="69"/>
      <c r="AFP9" s="69"/>
      <c r="AFQ9" s="69"/>
      <c r="AFR9" s="69"/>
      <c r="AFS9" s="69"/>
      <c r="AFT9" s="69"/>
      <c r="AFU9" s="69"/>
      <c r="AFV9" s="69"/>
      <c r="AFW9" s="69"/>
      <c r="AFX9" s="69"/>
      <c r="AFY9" s="69"/>
      <c r="AFZ9" s="69"/>
      <c r="AGA9" s="69"/>
      <c r="AGB9" s="69"/>
      <c r="AGC9" s="69"/>
      <c r="AGD9" s="69"/>
      <c r="AGE9" s="69"/>
      <c r="AGF9" s="69"/>
      <c r="AGG9" s="69"/>
      <c r="AGH9" s="69"/>
      <c r="AGI9" s="69"/>
      <c r="AGJ9" s="69"/>
      <c r="AGK9" s="69"/>
      <c r="AGL9" s="69"/>
      <c r="AGM9" s="69"/>
      <c r="AGN9" s="69"/>
      <c r="AGO9" s="69"/>
      <c r="AGP9" s="69"/>
      <c r="AGQ9" s="69"/>
      <c r="AGR9" s="69"/>
      <c r="AGS9" s="69"/>
      <c r="AGT9" s="69"/>
      <c r="AGU9" s="69"/>
      <c r="AGV9" s="69"/>
      <c r="AGW9" s="69"/>
      <c r="AGX9" s="69"/>
      <c r="AGY9" s="69"/>
      <c r="AGZ9" s="69"/>
      <c r="AHA9" s="69"/>
      <c r="AHB9" s="69"/>
      <c r="AHC9" s="69"/>
      <c r="AHD9" s="69"/>
      <c r="AHE9" s="69"/>
      <c r="AHF9" s="69"/>
      <c r="AHG9" s="69"/>
      <c r="AHH9" s="69"/>
      <c r="AHI9" s="69"/>
      <c r="AHJ9" s="69"/>
      <c r="AHK9" s="69"/>
      <c r="AHL9" s="69"/>
      <c r="AHM9" s="69"/>
      <c r="AHN9" s="69"/>
      <c r="AHO9" s="69"/>
      <c r="AHP9" s="69"/>
      <c r="AHQ9" s="69"/>
      <c r="AHR9" s="69"/>
      <c r="AHS9" s="69"/>
      <c r="AHT9" s="69"/>
      <c r="AHU9" s="69"/>
      <c r="AHV9" s="69"/>
      <c r="AHW9" s="69"/>
      <c r="AHX9" s="69"/>
      <c r="AHY9" s="69"/>
      <c r="AHZ9" s="69"/>
      <c r="AIA9" s="69"/>
      <c r="AIB9" s="69"/>
      <c r="AIC9" s="69"/>
      <c r="AID9" s="69"/>
      <c r="AIE9" s="69"/>
      <c r="AIF9" s="69"/>
      <c r="AIG9" s="69"/>
      <c r="AIH9" s="69"/>
      <c r="AII9" s="69"/>
      <c r="AIJ9" s="69"/>
      <c r="AIK9" s="69"/>
      <c r="AIL9" s="69"/>
      <c r="AIM9" s="69"/>
      <c r="AIN9" s="69"/>
      <c r="AIO9" s="69"/>
      <c r="AIP9" s="69"/>
      <c r="AIQ9" s="69"/>
      <c r="AIR9" s="69"/>
      <c r="AIS9" s="69"/>
      <c r="AIT9" s="69"/>
      <c r="AIU9" s="69"/>
      <c r="AIV9" s="69"/>
      <c r="AIW9" s="69"/>
      <c r="AIX9" s="69"/>
      <c r="AIY9" s="69"/>
      <c r="AIZ9" s="69"/>
      <c r="AJA9" s="69"/>
      <c r="AJB9" s="69"/>
      <c r="AJC9" s="69"/>
      <c r="AJD9" s="69"/>
      <c r="AJE9" s="69"/>
      <c r="AJF9" s="69"/>
      <c r="AJG9" s="69"/>
      <c r="AJH9" s="69"/>
      <c r="AJI9" s="69"/>
      <c r="AJJ9" s="69"/>
      <c r="AJK9" s="69"/>
      <c r="AJL9" s="69"/>
      <c r="AJM9" s="69"/>
      <c r="AJN9" s="69"/>
      <c r="AJO9" s="69"/>
      <c r="AJP9" s="69"/>
      <c r="AJQ9" s="69"/>
      <c r="AJR9" s="69"/>
      <c r="AJS9" s="69"/>
      <c r="AJT9" s="69"/>
      <c r="AJU9" s="69"/>
      <c r="AJV9" s="69"/>
      <c r="AJW9" s="69"/>
      <c r="AJX9" s="69"/>
      <c r="AJY9" s="69"/>
      <c r="AJZ9" s="69"/>
      <c r="AKA9" s="69"/>
      <c r="AKB9" s="69"/>
      <c r="AKC9" s="69"/>
      <c r="AKD9" s="69"/>
      <c r="AKE9" s="69"/>
      <c r="AKF9" s="69"/>
      <c r="AKG9" s="69"/>
      <c r="AKH9" s="69"/>
      <c r="AKI9" s="69"/>
      <c r="AKJ9" s="69"/>
      <c r="AKK9" s="69"/>
      <c r="AKL9" s="69"/>
      <c r="AKM9" s="69"/>
      <c r="AKN9" s="69"/>
      <c r="AKO9" s="69"/>
      <c r="AKP9" s="69"/>
      <c r="AKQ9" s="69"/>
      <c r="AKR9" s="69"/>
      <c r="AKS9" s="69"/>
      <c r="AKT9" s="69"/>
      <c r="AKU9" s="69"/>
      <c r="AKV9" s="69"/>
      <c r="AKW9" s="69"/>
      <c r="AKX9" s="69"/>
      <c r="AKY9" s="69"/>
      <c r="AKZ9" s="69"/>
      <c r="ALA9" s="69"/>
      <c r="ALB9" s="69"/>
      <c r="ALC9" s="69"/>
      <c r="ALD9" s="69"/>
      <c r="ALE9" s="69"/>
      <c r="ALF9" s="69"/>
      <c r="ALG9" s="69"/>
      <c r="ALH9" s="69"/>
      <c r="ALI9" s="69"/>
      <c r="ALJ9" s="69"/>
      <c r="ALK9" s="69"/>
      <c r="ALL9" s="69"/>
      <c r="ALM9" s="69"/>
      <c r="ALN9" s="69"/>
      <c r="ALO9" s="69"/>
      <c r="ALP9" s="69"/>
      <c r="ALQ9" s="69"/>
      <c r="ALR9" s="69"/>
      <c r="ALS9" s="69"/>
      <c r="ALT9" s="69"/>
      <c r="ALU9" s="69"/>
      <c r="ALV9" s="69"/>
      <c r="ALW9" s="69"/>
      <c r="ALX9" s="69"/>
      <c r="ALY9" s="69"/>
      <c r="ALZ9" s="69"/>
      <c r="AMA9" s="69"/>
      <c r="AMB9" s="69"/>
      <c r="AMC9" s="69"/>
      <c r="AMD9" s="70"/>
      <c r="AME9" s="70"/>
      <c r="AMF9" s="70"/>
    </row>
    <row r="10" spans="1:1021" customFormat="1" ht="16.5" customHeight="1">
      <c r="A10" s="60" t="s">
        <v>79</v>
      </c>
      <c r="B10" s="61">
        <v>11002</v>
      </c>
      <c r="C10" s="45" t="s">
        <v>115</v>
      </c>
      <c r="D10" s="45" t="s">
        <v>116</v>
      </c>
      <c r="E10" s="45" t="s">
        <v>41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9"/>
      <c r="AME10" s="29"/>
      <c r="AMF10" s="29"/>
    </row>
    <row r="11" spans="1:1021" customFormat="1" ht="33">
      <c r="A11" s="27" t="s">
        <v>80</v>
      </c>
      <c r="B11" s="9" t="str">
        <f>+'3'!B11</f>
        <v>Ընդհանուր և լրատվական ուղղվածության հեռուստատեսային ծառայություններ</v>
      </c>
      <c r="C11" s="9"/>
      <c r="D11" s="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9"/>
      <c r="AME11" s="29"/>
      <c r="AMF11" s="29"/>
    </row>
    <row r="12" spans="1:1021" customFormat="1" ht="53.1" customHeight="1">
      <c r="A12" s="27" t="s">
        <v>81</v>
      </c>
      <c r="B12" s="9" t="str">
        <f>+'3'!B12</f>
        <v>Ընդհանուր և լրատվական ուղղվածության հեռուստատեսային հաղորդումների պատրաստում և հեռարձակում</v>
      </c>
      <c r="C12" s="9"/>
      <c r="D12" s="9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9"/>
      <c r="AME12" s="29"/>
      <c r="AMF12" s="29"/>
    </row>
    <row r="13" spans="1:1021" customFormat="1" ht="16.5">
      <c r="A13" s="27" t="s">
        <v>83</v>
      </c>
      <c r="B13" s="78" t="s">
        <v>72</v>
      </c>
      <c r="C13" s="78"/>
      <c r="D13" s="7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9"/>
      <c r="AME13" s="29"/>
      <c r="AMF13" s="29"/>
    </row>
    <row r="14" spans="1:1021" customFormat="1" ht="36.75" customHeight="1">
      <c r="A14" s="27" t="s">
        <v>86</v>
      </c>
      <c r="B14" s="78" t="s">
        <v>85</v>
      </c>
      <c r="C14" s="78"/>
      <c r="D14" s="7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9"/>
      <c r="AME14" s="29"/>
      <c r="AMF14" s="29"/>
    </row>
    <row r="15" spans="1:1021" customFormat="1" ht="16.5" customHeight="1">
      <c r="A15" s="157" t="s">
        <v>38</v>
      </c>
      <c r="B15" s="157"/>
      <c r="C15" s="45"/>
      <c r="D15" s="4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9"/>
      <c r="AME15" s="29"/>
      <c r="AMF15" s="29"/>
    </row>
    <row r="16" spans="1:1021" s="77" customFormat="1" ht="33.950000000000003" customHeight="1">
      <c r="A16" s="162" t="str">
        <f>+'3'!A16:B16</f>
        <v>ԱՄՆ Կալիֆորնիա նահանգում մալուխային ցանցի միջոցով Հանրային հեռուստաընկերության  «Առաջին Ալիք Ամերիկա»–յի եթերում հեռաուստահաղորդումների հեռարձակում, ամիս</v>
      </c>
      <c r="B16" s="162"/>
      <c r="C16" s="124">
        <v>3</v>
      </c>
      <c r="D16" s="124">
        <v>6</v>
      </c>
      <c r="E16" s="124">
        <v>9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75"/>
      <c r="NF16" s="75"/>
      <c r="NG16" s="75"/>
      <c r="NH16" s="75"/>
      <c r="NI16" s="75"/>
      <c r="NJ16" s="75"/>
      <c r="NK16" s="75"/>
      <c r="NL16" s="75"/>
      <c r="NM16" s="75"/>
      <c r="NN16" s="75"/>
      <c r="NO16" s="75"/>
      <c r="NP16" s="75"/>
      <c r="NQ16" s="75"/>
      <c r="NR16" s="75"/>
      <c r="NS16" s="75"/>
      <c r="NT16" s="75"/>
      <c r="NU16" s="75"/>
      <c r="NV16" s="75"/>
      <c r="NW16" s="75"/>
      <c r="NX16" s="75"/>
      <c r="NY16" s="75"/>
      <c r="NZ16" s="75"/>
      <c r="OA16" s="75"/>
      <c r="OB16" s="75"/>
      <c r="OC16" s="75"/>
      <c r="OD16" s="75"/>
      <c r="OE16" s="75"/>
      <c r="OF16" s="75"/>
      <c r="OG16" s="75"/>
      <c r="OH16" s="75"/>
      <c r="OI16" s="75"/>
      <c r="OJ16" s="75"/>
      <c r="OK16" s="75"/>
      <c r="OL16" s="75"/>
      <c r="OM16" s="75"/>
      <c r="ON16" s="75"/>
      <c r="OO16" s="75"/>
      <c r="OP16" s="75"/>
      <c r="OQ16" s="75"/>
      <c r="OR16" s="75"/>
      <c r="OS16" s="75"/>
      <c r="OT16" s="75"/>
      <c r="OU16" s="75"/>
      <c r="OV16" s="75"/>
      <c r="OW16" s="75"/>
      <c r="OX16" s="75"/>
      <c r="OY16" s="75"/>
      <c r="OZ16" s="75"/>
      <c r="PA16" s="75"/>
      <c r="PB16" s="75"/>
      <c r="PC16" s="75"/>
      <c r="PD16" s="75"/>
      <c r="PE16" s="75"/>
      <c r="PF16" s="75"/>
      <c r="PG16" s="75"/>
      <c r="PH16" s="75"/>
      <c r="PI16" s="75"/>
      <c r="PJ16" s="75"/>
      <c r="PK16" s="75"/>
      <c r="PL16" s="75"/>
      <c r="PM16" s="75"/>
      <c r="PN16" s="75"/>
      <c r="PO16" s="75"/>
      <c r="PP16" s="75"/>
      <c r="PQ16" s="75"/>
      <c r="PR16" s="75"/>
      <c r="PS16" s="75"/>
      <c r="PT16" s="75"/>
      <c r="PU16" s="75"/>
      <c r="PV16" s="75"/>
      <c r="PW16" s="75"/>
      <c r="PX16" s="75"/>
      <c r="PY16" s="75"/>
      <c r="PZ16" s="75"/>
      <c r="QA16" s="75"/>
      <c r="QB16" s="75"/>
      <c r="QC16" s="75"/>
      <c r="QD16" s="75"/>
      <c r="QE16" s="75"/>
      <c r="QF16" s="75"/>
      <c r="QG16" s="75"/>
      <c r="QH16" s="75"/>
      <c r="QI16" s="75"/>
      <c r="QJ16" s="75"/>
      <c r="QK16" s="75"/>
      <c r="QL16" s="75"/>
      <c r="QM16" s="75"/>
      <c r="QN16" s="75"/>
      <c r="QO16" s="75"/>
      <c r="QP16" s="75"/>
      <c r="QQ16" s="75"/>
      <c r="QR16" s="75"/>
      <c r="QS16" s="75"/>
      <c r="QT16" s="75"/>
      <c r="QU16" s="75"/>
      <c r="QV16" s="75"/>
      <c r="QW16" s="75"/>
      <c r="QX16" s="75"/>
      <c r="QY16" s="75"/>
      <c r="QZ16" s="75"/>
      <c r="RA16" s="75"/>
      <c r="RB16" s="75"/>
      <c r="RC16" s="75"/>
      <c r="RD16" s="75"/>
      <c r="RE16" s="75"/>
      <c r="RF16" s="75"/>
      <c r="RG16" s="75"/>
      <c r="RH16" s="75"/>
      <c r="RI16" s="75"/>
      <c r="RJ16" s="75"/>
      <c r="RK16" s="75"/>
      <c r="RL16" s="75"/>
      <c r="RM16" s="75"/>
      <c r="RN16" s="75"/>
      <c r="RO16" s="75"/>
      <c r="RP16" s="75"/>
      <c r="RQ16" s="75"/>
      <c r="RR16" s="75"/>
      <c r="RS16" s="75"/>
      <c r="RT16" s="75"/>
      <c r="RU16" s="75"/>
      <c r="RV16" s="75"/>
      <c r="RW16" s="75"/>
      <c r="RX16" s="75"/>
      <c r="RY16" s="75"/>
      <c r="RZ16" s="75"/>
      <c r="SA16" s="75"/>
      <c r="SB16" s="75"/>
      <c r="SC16" s="75"/>
      <c r="SD16" s="75"/>
      <c r="SE16" s="75"/>
      <c r="SF16" s="75"/>
      <c r="SG16" s="75"/>
      <c r="SH16" s="75"/>
      <c r="SI16" s="75"/>
      <c r="SJ16" s="75"/>
      <c r="SK16" s="75"/>
      <c r="SL16" s="75"/>
      <c r="SM16" s="75"/>
      <c r="SN16" s="75"/>
      <c r="SO16" s="75"/>
      <c r="SP16" s="75"/>
      <c r="SQ16" s="75"/>
      <c r="SR16" s="75"/>
      <c r="SS16" s="75"/>
      <c r="ST16" s="75"/>
      <c r="SU16" s="75"/>
      <c r="SV16" s="75"/>
      <c r="SW16" s="75"/>
      <c r="SX16" s="75"/>
      <c r="SY16" s="75"/>
      <c r="SZ16" s="75"/>
      <c r="TA16" s="75"/>
      <c r="TB16" s="75"/>
      <c r="TC16" s="75"/>
      <c r="TD16" s="75"/>
      <c r="TE16" s="75"/>
      <c r="TF16" s="75"/>
      <c r="TG16" s="75"/>
      <c r="TH16" s="75"/>
      <c r="TI16" s="75"/>
      <c r="TJ16" s="75"/>
      <c r="TK16" s="75"/>
      <c r="TL16" s="75"/>
      <c r="TM16" s="75"/>
      <c r="TN16" s="75"/>
      <c r="TO16" s="75"/>
      <c r="TP16" s="75"/>
      <c r="TQ16" s="75"/>
      <c r="TR16" s="75"/>
      <c r="TS16" s="75"/>
      <c r="TT16" s="75"/>
      <c r="TU16" s="75"/>
      <c r="TV16" s="75"/>
      <c r="TW16" s="75"/>
      <c r="TX16" s="75"/>
      <c r="TY16" s="75"/>
      <c r="TZ16" s="75"/>
      <c r="UA16" s="75"/>
      <c r="UB16" s="75"/>
      <c r="UC16" s="75"/>
      <c r="UD16" s="75"/>
      <c r="UE16" s="75"/>
      <c r="UF16" s="75"/>
      <c r="UG16" s="75"/>
      <c r="UH16" s="75"/>
      <c r="UI16" s="75"/>
      <c r="UJ16" s="75"/>
      <c r="UK16" s="75"/>
      <c r="UL16" s="75"/>
      <c r="UM16" s="75"/>
      <c r="UN16" s="75"/>
      <c r="UO16" s="75"/>
      <c r="UP16" s="75"/>
      <c r="UQ16" s="75"/>
      <c r="UR16" s="75"/>
      <c r="US16" s="75"/>
      <c r="UT16" s="75"/>
      <c r="UU16" s="75"/>
      <c r="UV16" s="75"/>
      <c r="UW16" s="75"/>
      <c r="UX16" s="75"/>
      <c r="UY16" s="75"/>
      <c r="UZ16" s="75"/>
      <c r="VA16" s="75"/>
      <c r="VB16" s="75"/>
      <c r="VC16" s="75"/>
      <c r="VD16" s="75"/>
      <c r="VE16" s="75"/>
      <c r="VF16" s="75"/>
      <c r="VG16" s="75"/>
      <c r="VH16" s="75"/>
      <c r="VI16" s="75"/>
      <c r="VJ16" s="75"/>
      <c r="VK16" s="75"/>
      <c r="VL16" s="75"/>
      <c r="VM16" s="75"/>
      <c r="VN16" s="75"/>
      <c r="VO16" s="75"/>
      <c r="VP16" s="75"/>
      <c r="VQ16" s="75"/>
      <c r="VR16" s="75"/>
      <c r="VS16" s="75"/>
      <c r="VT16" s="75"/>
      <c r="VU16" s="75"/>
      <c r="VV16" s="75"/>
      <c r="VW16" s="75"/>
      <c r="VX16" s="75"/>
      <c r="VY16" s="75"/>
      <c r="VZ16" s="75"/>
      <c r="WA16" s="75"/>
      <c r="WB16" s="75"/>
      <c r="WC16" s="75"/>
      <c r="WD16" s="75"/>
      <c r="WE16" s="75"/>
      <c r="WF16" s="75"/>
      <c r="WG16" s="75"/>
      <c r="WH16" s="75"/>
      <c r="WI16" s="75"/>
      <c r="WJ16" s="75"/>
      <c r="WK16" s="75"/>
      <c r="WL16" s="75"/>
      <c r="WM16" s="75"/>
      <c r="WN16" s="75"/>
      <c r="WO16" s="75"/>
      <c r="WP16" s="75"/>
      <c r="WQ16" s="75"/>
      <c r="WR16" s="75"/>
      <c r="WS16" s="75"/>
      <c r="WT16" s="75"/>
      <c r="WU16" s="75"/>
      <c r="WV16" s="75"/>
      <c r="WW16" s="75"/>
      <c r="WX16" s="75"/>
      <c r="WY16" s="75"/>
      <c r="WZ16" s="75"/>
      <c r="XA16" s="75"/>
      <c r="XB16" s="75"/>
      <c r="XC16" s="75"/>
      <c r="XD16" s="75"/>
      <c r="XE16" s="75"/>
      <c r="XF16" s="75"/>
      <c r="XG16" s="75"/>
      <c r="XH16" s="75"/>
      <c r="XI16" s="75"/>
      <c r="XJ16" s="75"/>
      <c r="XK16" s="75"/>
      <c r="XL16" s="75"/>
      <c r="XM16" s="75"/>
      <c r="XN16" s="75"/>
      <c r="XO16" s="75"/>
      <c r="XP16" s="75"/>
      <c r="XQ16" s="75"/>
      <c r="XR16" s="75"/>
      <c r="XS16" s="75"/>
      <c r="XT16" s="75"/>
      <c r="XU16" s="75"/>
      <c r="XV16" s="75"/>
      <c r="XW16" s="75"/>
      <c r="XX16" s="75"/>
      <c r="XY16" s="75"/>
      <c r="XZ16" s="75"/>
      <c r="YA16" s="75"/>
      <c r="YB16" s="75"/>
      <c r="YC16" s="75"/>
      <c r="YD16" s="75"/>
      <c r="YE16" s="75"/>
      <c r="YF16" s="75"/>
      <c r="YG16" s="75"/>
      <c r="YH16" s="75"/>
      <c r="YI16" s="75"/>
      <c r="YJ16" s="75"/>
      <c r="YK16" s="75"/>
      <c r="YL16" s="75"/>
      <c r="YM16" s="75"/>
      <c r="YN16" s="75"/>
      <c r="YO16" s="75"/>
      <c r="YP16" s="75"/>
      <c r="YQ16" s="75"/>
      <c r="YR16" s="75"/>
      <c r="YS16" s="75"/>
      <c r="YT16" s="75"/>
      <c r="YU16" s="75"/>
      <c r="YV16" s="75"/>
      <c r="YW16" s="75"/>
      <c r="YX16" s="75"/>
      <c r="YY16" s="75"/>
      <c r="YZ16" s="75"/>
      <c r="ZA16" s="75"/>
      <c r="ZB16" s="75"/>
      <c r="ZC16" s="75"/>
      <c r="ZD16" s="75"/>
      <c r="ZE16" s="75"/>
      <c r="ZF16" s="75"/>
      <c r="ZG16" s="75"/>
      <c r="ZH16" s="75"/>
      <c r="ZI16" s="75"/>
      <c r="ZJ16" s="75"/>
      <c r="ZK16" s="75"/>
      <c r="ZL16" s="75"/>
      <c r="ZM16" s="75"/>
      <c r="ZN16" s="75"/>
      <c r="ZO16" s="75"/>
      <c r="ZP16" s="75"/>
      <c r="ZQ16" s="75"/>
      <c r="ZR16" s="75"/>
      <c r="ZS16" s="75"/>
      <c r="ZT16" s="75"/>
      <c r="ZU16" s="75"/>
      <c r="ZV16" s="75"/>
      <c r="ZW16" s="75"/>
      <c r="ZX16" s="75"/>
      <c r="ZY16" s="75"/>
      <c r="ZZ16" s="75"/>
      <c r="AAA16" s="75"/>
      <c r="AAB16" s="75"/>
      <c r="AAC16" s="75"/>
      <c r="AAD16" s="75"/>
      <c r="AAE16" s="75"/>
      <c r="AAF16" s="75"/>
      <c r="AAG16" s="75"/>
      <c r="AAH16" s="75"/>
      <c r="AAI16" s="75"/>
      <c r="AAJ16" s="75"/>
      <c r="AAK16" s="75"/>
      <c r="AAL16" s="75"/>
      <c r="AAM16" s="75"/>
      <c r="AAN16" s="75"/>
      <c r="AAO16" s="75"/>
      <c r="AAP16" s="75"/>
      <c r="AAQ16" s="75"/>
      <c r="AAR16" s="75"/>
      <c r="AAS16" s="75"/>
      <c r="AAT16" s="75"/>
      <c r="AAU16" s="75"/>
      <c r="AAV16" s="75"/>
      <c r="AAW16" s="75"/>
      <c r="AAX16" s="75"/>
      <c r="AAY16" s="75"/>
      <c r="AAZ16" s="75"/>
      <c r="ABA16" s="75"/>
      <c r="ABB16" s="75"/>
      <c r="ABC16" s="75"/>
      <c r="ABD16" s="75"/>
      <c r="ABE16" s="75"/>
      <c r="ABF16" s="75"/>
      <c r="ABG16" s="75"/>
      <c r="ABH16" s="75"/>
      <c r="ABI16" s="75"/>
      <c r="ABJ16" s="75"/>
      <c r="ABK16" s="75"/>
      <c r="ABL16" s="75"/>
      <c r="ABM16" s="75"/>
      <c r="ABN16" s="75"/>
      <c r="ABO16" s="75"/>
      <c r="ABP16" s="75"/>
      <c r="ABQ16" s="75"/>
      <c r="ABR16" s="75"/>
      <c r="ABS16" s="75"/>
      <c r="ABT16" s="75"/>
      <c r="ABU16" s="75"/>
      <c r="ABV16" s="75"/>
      <c r="ABW16" s="75"/>
      <c r="ABX16" s="75"/>
      <c r="ABY16" s="75"/>
      <c r="ABZ16" s="75"/>
      <c r="ACA16" s="75"/>
      <c r="ACB16" s="75"/>
      <c r="ACC16" s="75"/>
      <c r="ACD16" s="75"/>
      <c r="ACE16" s="75"/>
      <c r="ACF16" s="75"/>
      <c r="ACG16" s="75"/>
      <c r="ACH16" s="75"/>
      <c r="ACI16" s="75"/>
      <c r="ACJ16" s="75"/>
      <c r="ACK16" s="75"/>
      <c r="ACL16" s="75"/>
      <c r="ACM16" s="75"/>
      <c r="ACN16" s="75"/>
      <c r="ACO16" s="75"/>
      <c r="ACP16" s="75"/>
      <c r="ACQ16" s="75"/>
      <c r="ACR16" s="75"/>
      <c r="ACS16" s="75"/>
      <c r="ACT16" s="75"/>
      <c r="ACU16" s="75"/>
      <c r="ACV16" s="75"/>
      <c r="ACW16" s="75"/>
      <c r="ACX16" s="75"/>
      <c r="ACY16" s="75"/>
      <c r="ACZ16" s="75"/>
      <c r="ADA16" s="75"/>
      <c r="ADB16" s="75"/>
      <c r="ADC16" s="75"/>
      <c r="ADD16" s="75"/>
      <c r="ADE16" s="75"/>
      <c r="ADF16" s="75"/>
      <c r="ADG16" s="75"/>
      <c r="ADH16" s="75"/>
      <c r="ADI16" s="75"/>
      <c r="ADJ16" s="75"/>
      <c r="ADK16" s="75"/>
      <c r="ADL16" s="75"/>
      <c r="ADM16" s="75"/>
      <c r="ADN16" s="75"/>
      <c r="ADO16" s="75"/>
      <c r="ADP16" s="75"/>
      <c r="ADQ16" s="75"/>
      <c r="ADR16" s="75"/>
      <c r="ADS16" s="75"/>
      <c r="ADT16" s="75"/>
      <c r="ADU16" s="75"/>
      <c r="ADV16" s="75"/>
      <c r="ADW16" s="75"/>
      <c r="ADX16" s="75"/>
      <c r="ADY16" s="75"/>
      <c r="ADZ16" s="75"/>
      <c r="AEA16" s="75"/>
      <c r="AEB16" s="75"/>
      <c r="AEC16" s="75"/>
      <c r="AED16" s="75"/>
      <c r="AEE16" s="75"/>
      <c r="AEF16" s="75"/>
      <c r="AEG16" s="75"/>
      <c r="AEH16" s="75"/>
      <c r="AEI16" s="75"/>
      <c r="AEJ16" s="75"/>
      <c r="AEK16" s="75"/>
      <c r="AEL16" s="75"/>
      <c r="AEM16" s="75"/>
      <c r="AEN16" s="75"/>
      <c r="AEO16" s="75"/>
      <c r="AEP16" s="75"/>
      <c r="AEQ16" s="75"/>
      <c r="AER16" s="75"/>
      <c r="AES16" s="75"/>
      <c r="AET16" s="75"/>
      <c r="AEU16" s="75"/>
      <c r="AEV16" s="75"/>
      <c r="AEW16" s="75"/>
      <c r="AEX16" s="75"/>
      <c r="AEY16" s="75"/>
      <c r="AEZ16" s="75"/>
      <c r="AFA16" s="75"/>
      <c r="AFB16" s="75"/>
      <c r="AFC16" s="75"/>
      <c r="AFD16" s="75"/>
      <c r="AFE16" s="75"/>
      <c r="AFF16" s="75"/>
      <c r="AFG16" s="75"/>
      <c r="AFH16" s="75"/>
      <c r="AFI16" s="75"/>
      <c r="AFJ16" s="75"/>
      <c r="AFK16" s="75"/>
      <c r="AFL16" s="75"/>
      <c r="AFM16" s="75"/>
      <c r="AFN16" s="75"/>
      <c r="AFO16" s="75"/>
      <c r="AFP16" s="75"/>
      <c r="AFQ16" s="75"/>
      <c r="AFR16" s="75"/>
      <c r="AFS16" s="75"/>
      <c r="AFT16" s="75"/>
      <c r="AFU16" s="75"/>
      <c r="AFV16" s="75"/>
      <c r="AFW16" s="75"/>
      <c r="AFX16" s="75"/>
      <c r="AFY16" s="75"/>
      <c r="AFZ16" s="75"/>
      <c r="AGA16" s="75"/>
      <c r="AGB16" s="75"/>
      <c r="AGC16" s="75"/>
      <c r="AGD16" s="75"/>
      <c r="AGE16" s="75"/>
      <c r="AGF16" s="75"/>
      <c r="AGG16" s="75"/>
      <c r="AGH16" s="75"/>
      <c r="AGI16" s="75"/>
      <c r="AGJ16" s="75"/>
      <c r="AGK16" s="75"/>
      <c r="AGL16" s="75"/>
      <c r="AGM16" s="75"/>
      <c r="AGN16" s="75"/>
      <c r="AGO16" s="75"/>
      <c r="AGP16" s="75"/>
      <c r="AGQ16" s="75"/>
      <c r="AGR16" s="75"/>
      <c r="AGS16" s="75"/>
      <c r="AGT16" s="75"/>
      <c r="AGU16" s="75"/>
      <c r="AGV16" s="75"/>
      <c r="AGW16" s="75"/>
      <c r="AGX16" s="75"/>
      <c r="AGY16" s="75"/>
      <c r="AGZ16" s="75"/>
      <c r="AHA16" s="75"/>
      <c r="AHB16" s="75"/>
      <c r="AHC16" s="75"/>
      <c r="AHD16" s="75"/>
      <c r="AHE16" s="75"/>
      <c r="AHF16" s="75"/>
      <c r="AHG16" s="75"/>
      <c r="AHH16" s="75"/>
      <c r="AHI16" s="75"/>
      <c r="AHJ16" s="75"/>
      <c r="AHK16" s="75"/>
      <c r="AHL16" s="75"/>
      <c r="AHM16" s="75"/>
      <c r="AHN16" s="75"/>
      <c r="AHO16" s="75"/>
      <c r="AHP16" s="75"/>
      <c r="AHQ16" s="75"/>
      <c r="AHR16" s="75"/>
      <c r="AHS16" s="75"/>
      <c r="AHT16" s="75"/>
      <c r="AHU16" s="75"/>
      <c r="AHV16" s="75"/>
      <c r="AHW16" s="75"/>
      <c r="AHX16" s="75"/>
      <c r="AHY16" s="75"/>
      <c r="AHZ16" s="75"/>
      <c r="AIA16" s="75"/>
      <c r="AIB16" s="75"/>
      <c r="AIC16" s="75"/>
      <c r="AID16" s="75"/>
      <c r="AIE16" s="75"/>
      <c r="AIF16" s="75"/>
      <c r="AIG16" s="75"/>
      <c r="AIH16" s="75"/>
      <c r="AII16" s="75"/>
      <c r="AIJ16" s="75"/>
      <c r="AIK16" s="75"/>
      <c r="AIL16" s="75"/>
      <c r="AIM16" s="75"/>
      <c r="AIN16" s="75"/>
      <c r="AIO16" s="75"/>
      <c r="AIP16" s="75"/>
      <c r="AIQ16" s="75"/>
      <c r="AIR16" s="75"/>
      <c r="AIS16" s="75"/>
      <c r="AIT16" s="75"/>
      <c r="AIU16" s="75"/>
      <c r="AIV16" s="75"/>
      <c r="AIW16" s="75"/>
      <c r="AIX16" s="75"/>
      <c r="AIY16" s="75"/>
      <c r="AIZ16" s="75"/>
      <c r="AJA16" s="75"/>
      <c r="AJB16" s="75"/>
      <c r="AJC16" s="75"/>
      <c r="AJD16" s="75"/>
      <c r="AJE16" s="75"/>
      <c r="AJF16" s="75"/>
      <c r="AJG16" s="75"/>
      <c r="AJH16" s="75"/>
      <c r="AJI16" s="75"/>
      <c r="AJJ16" s="75"/>
      <c r="AJK16" s="75"/>
      <c r="AJL16" s="75"/>
      <c r="AJM16" s="75"/>
      <c r="AJN16" s="75"/>
      <c r="AJO16" s="75"/>
      <c r="AJP16" s="75"/>
      <c r="AJQ16" s="75"/>
      <c r="AJR16" s="75"/>
      <c r="AJS16" s="75"/>
      <c r="AJT16" s="75"/>
      <c r="AJU16" s="75"/>
      <c r="AJV16" s="75"/>
      <c r="AJW16" s="75"/>
      <c r="AJX16" s="75"/>
      <c r="AJY16" s="75"/>
      <c r="AJZ16" s="75"/>
      <c r="AKA16" s="75"/>
      <c r="AKB16" s="75"/>
      <c r="AKC16" s="75"/>
      <c r="AKD16" s="75"/>
      <c r="AKE16" s="75"/>
      <c r="AKF16" s="75"/>
      <c r="AKG16" s="75"/>
      <c r="AKH16" s="75"/>
      <c r="AKI16" s="75"/>
      <c r="AKJ16" s="75"/>
      <c r="AKK16" s="75"/>
      <c r="AKL16" s="75"/>
      <c r="AKM16" s="75"/>
      <c r="AKN16" s="75"/>
      <c r="AKO16" s="75"/>
      <c r="AKP16" s="75"/>
      <c r="AKQ16" s="75"/>
      <c r="AKR16" s="75"/>
      <c r="AKS16" s="75"/>
      <c r="AKT16" s="75"/>
      <c r="AKU16" s="75"/>
      <c r="AKV16" s="75"/>
      <c r="AKW16" s="75"/>
      <c r="AKX16" s="75"/>
      <c r="AKY16" s="75"/>
      <c r="AKZ16" s="75"/>
      <c r="ALA16" s="75"/>
      <c r="ALB16" s="75"/>
      <c r="ALC16" s="75"/>
      <c r="ALD16" s="75"/>
      <c r="ALE16" s="75"/>
      <c r="ALF16" s="75"/>
      <c r="ALG16" s="75"/>
      <c r="ALH16" s="75"/>
      <c r="ALI16" s="75"/>
      <c r="ALJ16" s="75"/>
      <c r="ALK16" s="75"/>
      <c r="ALL16" s="75"/>
      <c r="ALM16" s="75"/>
      <c r="ALN16" s="75"/>
      <c r="ALO16" s="75"/>
      <c r="ALP16" s="75"/>
      <c r="ALQ16" s="75"/>
      <c r="ALR16" s="75"/>
      <c r="ALS16" s="75"/>
      <c r="ALT16" s="75"/>
      <c r="ALU16" s="75"/>
      <c r="ALV16" s="75"/>
      <c r="ALW16" s="75"/>
      <c r="ALX16" s="75"/>
      <c r="ALY16" s="75"/>
      <c r="ALZ16" s="75"/>
      <c r="AMA16" s="75"/>
      <c r="AMB16" s="75"/>
      <c r="AMC16" s="75"/>
      <c r="AMD16" s="76"/>
      <c r="AME16" s="76"/>
      <c r="AMF16" s="76"/>
    </row>
    <row r="17" spans="1:1020" customFormat="1" ht="16.5" customHeight="1">
      <c r="A17" s="156" t="s">
        <v>39</v>
      </c>
      <c r="B17" s="156"/>
      <c r="C17" s="123">
        <f>+'3'!C17</f>
        <v>45843.8</v>
      </c>
      <c r="D17" s="123">
        <f>+'3'!D17</f>
        <v>91687.5</v>
      </c>
      <c r="E17" s="123">
        <f>+'3'!E17</f>
        <v>137531.29999999999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9"/>
      <c r="AME17" s="29"/>
      <c r="AMF17" s="29"/>
    </row>
    <row r="18" spans="1:1020" customFormat="1" ht="16.5" customHeight="1">
      <c r="A18" s="27"/>
      <c r="B18" s="27"/>
      <c r="C18" s="122"/>
      <c r="D18" s="27"/>
      <c r="E18" s="41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9"/>
      <c r="AME18" s="29"/>
      <c r="AMF18" s="29"/>
    </row>
    <row r="19" spans="1:1020" customFormat="1" ht="16.5" customHeight="1">
      <c r="A19" s="27"/>
      <c r="B19" s="27"/>
      <c r="C19" s="27"/>
      <c r="D19" s="163" t="s">
        <v>78</v>
      </c>
      <c r="E19" s="163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  <c r="AKQ19" s="27"/>
      <c r="AKR19" s="27"/>
      <c r="AKS19" s="27"/>
      <c r="AKT19" s="27"/>
      <c r="AKU19" s="27"/>
      <c r="AKV19" s="27"/>
      <c r="AKW19" s="27"/>
      <c r="AKX19" s="27"/>
      <c r="AKY19" s="27"/>
      <c r="AKZ19" s="27"/>
      <c r="ALA19" s="27"/>
      <c r="ALB19" s="27"/>
      <c r="ALC19" s="27"/>
      <c r="ALD19" s="27"/>
      <c r="ALE19" s="27"/>
      <c r="ALF19" s="27"/>
      <c r="ALG19" s="27"/>
      <c r="ALH19" s="27"/>
      <c r="ALI19" s="27"/>
      <c r="ALJ19" s="27"/>
      <c r="ALK19" s="27"/>
      <c r="ALL19" s="27"/>
      <c r="ALM19" s="27"/>
      <c r="ALN19" s="27"/>
      <c r="ALO19" s="27"/>
      <c r="ALP19" s="27"/>
      <c r="ALQ19" s="27"/>
      <c r="ALR19" s="27"/>
      <c r="ALS19" s="27"/>
      <c r="ALT19" s="27"/>
      <c r="ALU19" s="27"/>
      <c r="ALV19" s="27"/>
      <c r="ALW19" s="27"/>
      <c r="ALX19" s="27"/>
      <c r="ALY19" s="27"/>
      <c r="ALZ19" s="27"/>
      <c r="AMA19" s="27"/>
      <c r="AMB19" s="27"/>
      <c r="AMC19" s="27"/>
      <c r="AMD19" s="29"/>
      <c r="AME19" s="29"/>
      <c r="AMF19" s="29"/>
    </row>
    <row r="20" spans="1:1020" s="26" customFormat="1" ht="16.5">
      <c r="A20" s="30" t="s">
        <v>30</v>
      </c>
      <c r="B20" s="152" t="s">
        <v>31</v>
      </c>
      <c r="C20" s="152"/>
      <c r="D20" s="152"/>
      <c r="E20" s="152"/>
      <c r="AMB20" s="25"/>
      <c r="AMC20" s="25"/>
      <c r="AMD20" s="25"/>
      <c r="AME20" s="25"/>
      <c r="AMF20" s="25"/>
    </row>
    <row r="21" spans="1:1020" s="26" customFormat="1" ht="16.5">
      <c r="A21" s="31" t="s">
        <v>54</v>
      </c>
      <c r="B21" s="153" t="s">
        <v>55</v>
      </c>
      <c r="C21" s="153"/>
      <c r="D21" s="153"/>
      <c r="E21" s="153"/>
      <c r="AMB21" s="25"/>
      <c r="AMC21" s="25"/>
      <c r="AMD21" s="25"/>
      <c r="AME21" s="25"/>
      <c r="AMF21" s="25"/>
    </row>
    <row r="22" spans="1:1020" s="26" customFormat="1" ht="16.5">
      <c r="A22" s="9"/>
      <c r="B22" s="9"/>
      <c r="C22" s="9"/>
      <c r="D22" s="9"/>
      <c r="E22" s="9"/>
      <c r="AMB22" s="25"/>
      <c r="AMC22" s="25"/>
      <c r="AMD22" s="25"/>
      <c r="AME22" s="25"/>
      <c r="AMF22" s="25"/>
    </row>
    <row r="23" spans="1:1020" s="26" customFormat="1" ht="16.5">
      <c r="A23" s="152" t="s">
        <v>56</v>
      </c>
      <c r="B23" s="152"/>
      <c r="C23" s="152"/>
      <c r="D23" s="152"/>
      <c r="E23" s="152"/>
      <c r="AMB23" s="25"/>
      <c r="AMC23" s="25"/>
      <c r="AMD23" s="25"/>
      <c r="AME23" s="25"/>
      <c r="AMF23" s="25"/>
    </row>
    <row r="24" spans="1:1020" s="26" customFormat="1" ht="16.5">
      <c r="A24" s="9"/>
      <c r="B24" s="9"/>
      <c r="C24" s="9"/>
      <c r="D24" s="9"/>
      <c r="E24" s="9"/>
      <c r="AMB24" s="25"/>
      <c r="AMC24" s="25"/>
      <c r="AMD24" s="25"/>
      <c r="AME24" s="25"/>
      <c r="AMF24" s="25"/>
    </row>
    <row r="25" spans="1:1020" s="67" customFormat="1" ht="66" customHeight="1">
      <c r="A25" s="65" t="s">
        <v>32</v>
      </c>
      <c r="B25" s="66" t="s">
        <v>54</v>
      </c>
      <c r="C25" s="155" t="s">
        <v>117</v>
      </c>
      <c r="D25" s="155"/>
      <c r="E25" s="155"/>
      <c r="AMB25" s="68"/>
      <c r="AMC25" s="68"/>
      <c r="AMD25" s="68"/>
      <c r="AME25" s="68"/>
      <c r="AMF25" s="68"/>
    </row>
    <row r="26" spans="1:1020" s="26" customFormat="1" ht="16.5">
      <c r="A26" s="9" t="s">
        <v>33</v>
      </c>
      <c r="B26" s="31" t="s">
        <v>57</v>
      </c>
      <c r="C26" s="45" t="s">
        <v>115</v>
      </c>
      <c r="D26" s="45" t="s">
        <v>116</v>
      </c>
      <c r="E26" s="45" t="s">
        <v>41</v>
      </c>
      <c r="AMB26" s="25"/>
      <c r="AMC26" s="25"/>
      <c r="AMD26" s="25"/>
      <c r="AME26" s="25"/>
      <c r="AMF26" s="25"/>
    </row>
    <row r="27" spans="1:1020" s="26" customFormat="1" ht="16.5">
      <c r="A27" s="9" t="s">
        <v>34</v>
      </c>
      <c r="B27" s="31" t="s">
        <v>55</v>
      </c>
      <c r="C27" s="31"/>
      <c r="D27" s="31"/>
      <c r="E27" s="9"/>
      <c r="AMB27" s="25"/>
      <c r="AMC27" s="25"/>
      <c r="AMD27" s="25"/>
      <c r="AME27" s="25"/>
      <c r="AMF27" s="25"/>
    </row>
    <row r="28" spans="1:1020" s="26" customFormat="1" ht="66">
      <c r="A28" s="9" t="s">
        <v>35</v>
      </c>
      <c r="B28" s="31" t="s">
        <v>58</v>
      </c>
      <c r="C28" s="31"/>
      <c r="D28" s="31"/>
      <c r="E28" s="9"/>
      <c r="AMB28" s="25"/>
      <c r="AMC28" s="25"/>
      <c r="AMD28" s="25"/>
      <c r="AME28" s="25"/>
      <c r="AMF28" s="25"/>
    </row>
    <row r="29" spans="1:1020" s="26" customFormat="1" ht="16.5">
      <c r="A29" s="9" t="s">
        <v>36</v>
      </c>
      <c r="B29" s="31" t="s">
        <v>37</v>
      </c>
      <c r="C29" s="31"/>
      <c r="D29" s="31"/>
      <c r="E29" s="9"/>
      <c r="AMB29" s="25"/>
      <c r="AMC29" s="25"/>
      <c r="AMD29" s="25"/>
      <c r="AME29" s="25"/>
      <c r="AMF29" s="25"/>
    </row>
    <row r="30" spans="1:1020" s="26" customFormat="1" ht="16.5">
      <c r="A30" s="9" t="s">
        <v>59</v>
      </c>
      <c r="B30" s="31" t="s">
        <v>38</v>
      </c>
      <c r="C30" s="31"/>
      <c r="D30" s="31"/>
      <c r="E30" s="31"/>
      <c r="AMB30" s="25"/>
      <c r="AMC30" s="25"/>
      <c r="AMD30" s="25"/>
      <c r="AME30" s="25"/>
      <c r="AMF30" s="25"/>
    </row>
    <row r="31" spans="1:1020" s="26" customFormat="1" ht="16.5">
      <c r="A31" s="154" t="s">
        <v>38</v>
      </c>
      <c r="B31" s="154"/>
      <c r="C31" s="96"/>
      <c r="D31" s="96"/>
      <c r="E31" s="32"/>
      <c r="AMB31" s="25"/>
      <c r="AMC31" s="25"/>
      <c r="AMD31" s="25"/>
      <c r="AME31" s="25"/>
      <c r="AMF31" s="25"/>
    </row>
    <row r="32" spans="1:1020" s="26" customFormat="1" ht="16.5">
      <c r="A32" s="151" t="s">
        <v>39</v>
      </c>
      <c r="B32" s="151"/>
      <c r="C32" s="98">
        <f>+-C17</f>
        <v>-45843.8</v>
      </c>
      <c r="D32" s="98">
        <f>+-D17</f>
        <v>-91687.5</v>
      </c>
      <c r="E32" s="98">
        <f>+-E17</f>
        <v>-137531.29999999999</v>
      </c>
      <c r="AMB32" s="25"/>
      <c r="AMC32" s="25"/>
      <c r="AMD32" s="25"/>
      <c r="AME32" s="25"/>
      <c r="AMF32" s="25"/>
    </row>
  </sheetData>
  <mergeCells count="17">
    <mergeCell ref="A3:E3"/>
    <mergeCell ref="B5:E5"/>
    <mergeCell ref="B2:E2"/>
    <mergeCell ref="A31:B31"/>
    <mergeCell ref="D4:E4"/>
    <mergeCell ref="A32:B32"/>
    <mergeCell ref="B6:E6"/>
    <mergeCell ref="B21:E21"/>
    <mergeCell ref="A23:E23"/>
    <mergeCell ref="A15:B15"/>
    <mergeCell ref="A16:B16"/>
    <mergeCell ref="B20:E20"/>
    <mergeCell ref="A8:B8"/>
    <mergeCell ref="A17:B17"/>
    <mergeCell ref="C9:E9"/>
    <mergeCell ref="C25:E25"/>
    <mergeCell ref="D19:E19"/>
  </mergeCells>
  <pageMargins left="0.3" right="0.2" top="0.2" bottom="0.75" header="0.2" footer="0.51180555555555496"/>
  <pageSetup paperSize="9" scale="10" firstPageNumber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1"/>
  <sheetViews>
    <sheetView view="pageBreakPreview" topLeftCell="A4" zoomScale="110" zoomScaleNormal="130" zoomScaleSheetLayoutView="110" workbookViewId="0">
      <selection activeCell="I8" sqref="I8"/>
    </sheetView>
  </sheetViews>
  <sheetFormatPr defaultColWidth="9.140625" defaultRowHeight="13.5"/>
  <cols>
    <col min="1" max="1" width="11.7109375" style="79" customWidth="1"/>
    <col min="2" max="2" width="16.140625" style="79" customWidth="1"/>
    <col min="3" max="3" width="13.28515625" style="79" customWidth="1"/>
    <col min="4" max="4" width="9.28515625" style="79" customWidth="1"/>
    <col min="5" max="5" width="11.85546875" style="79" customWidth="1"/>
    <col min="6" max="6" width="9.140625" style="79"/>
    <col min="7" max="7" width="20.140625" style="79" customWidth="1"/>
    <col min="8" max="8" width="11.85546875" style="79" customWidth="1"/>
    <col min="9" max="9" width="16.28515625" style="88" customWidth="1"/>
    <col min="10" max="16384" width="9.140625" style="79"/>
  </cols>
  <sheetData>
    <row r="1" spans="1:9" ht="14.25">
      <c r="H1" s="89"/>
      <c r="I1" s="90" t="s">
        <v>104</v>
      </c>
    </row>
    <row r="2" spans="1:9" ht="42.75" customHeight="1">
      <c r="G2" s="171" t="s">
        <v>110</v>
      </c>
      <c r="H2" s="171"/>
      <c r="I2" s="171"/>
    </row>
    <row r="3" spans="1:9" ht="56.25" customHeight="1">
      <c r="A3" s="172" t="s">
        <v>111</v>
      </c>
      <c r="B3" s="172"/>
      <c r="C3" s="172"/>
      <c r="D3" s="172"/>
      <c r="E3" s="172"/>
      <c r="F3" s="172"/>
      <c r="G3" s="172"/>
      <c r="H3" s="172"/>
      <c r="I3" s="172"/>
    </row>
    <row r="4" spans="1:9" ht="49.5" customHeight="1">
      <c r="A4" s="173" t="s">
        <v>87</v>
      </c>
      <c r="B4" s="173"/>
      <c r="C4" s="173"/>
      <c r="D4" s="173"/>
      <c r="E4" s="173"/>
      <c r="F4" s="173"/>
      <c r="G4" s="173"/>
      <c r="H4" s="174" t="s">
        <v>88</v>
      </c>
      <c r="I4" s="174"/>
    </row>
    <row r="5" spans="1:9" ht="40.5">
      <c r="A5" s="80" t="s">
        <v>89</v>
      </c>
      <c r="B5" s="173" t="s">
        <v>90</v>
      </c>
      <c r="C5" s="173"/>
      <c r="D5" s="173"/>
      <c r="E5" s="80" t="s">
        <v>91</v>
      </c>
      <c r="F5" s="80" t="s">
        <v>92</v>
      </c>
      <c r="G5" s="80" t="s">
        <v>93</v>
      </c>
      <c r="H5" s="80" t="s">
        <v>94</v>
      </c>
      <c r="I5" s="81" t="s">
        <v>95</v>
      </c>
    </row>
    <row r="6" spans="1:9" ht="16.5" customHeight="1">
      <c r="A6" s="168" t="s">
        <v>60</v>
      </c>
      <c r="B6" s="169"/>
      <c r="C6" s="169"/>
      <c r="D6" s="169"/>
      <c r="E6" s="169"/>
      <c r="F6" s="169"/>
      <c r="G6" s="169"/>
      <c r="H6" s="170"/>
      <c r="I6" s="82">
        <f>+I7</f>
        <v>137531.29999999999</v>
      </c>
    </row>
    <row r="7" spans="1:9" ht="12.75" customHeight="1">
      <c r="A7" s="83" t="s">
        <v>96</v>
      </c>
      <c r="B7" s="83" t="s">
        <v>97</v>
      </c>
      <c r="C7" s="83" t="s">
        <v>98</v>
      </c>
      <c r="D7" s="168" t="s">
        <v>99</v>
      </c>
      <c r="E7" s="169"/>
      <c r="F7" s="169"/>
      <c r="G7" s="169"/>
      <c r="H7" s="170"/>
      <c r="I7" s="82">
        <f>+I8</f>
        <v>137531.29999999999</v>
      </c>
    </row>
    <row r="8" spans="1:9" ht="32.1" customHeight="1">
      <c r="A8" s="84" t="s">
        <v>113</v>
      </c>
      <c r="B8" s="165" t="str">
        <f>+'4'!B11</f>
        <v>Ընդհանուր և լրատվական ուղղվածության հեռուստատեսային ծառայություններ</v>
      </c>
      <c r="C8" s="166"/>
      <c r="D8" s="166"/>
      <c r="E8" s="166"/>
      <c r="F8" s="166"/>
      <c r="G8" s="166"/>
      <c r="H8" s="167"/>
      <c r="I8" s="85">
        <f>+I9</f>
        <v>137531.29999999999</v>
      </c>
    </row>
    <row r="9" spans="1:9" ht="12.75" customHeight="1">
      <c r="A9" s="84" t="s">
        <v>100</v>
      </c>
      <c r="B9" s="168" t="s">
        <v>101</v>
      </c>
      <c r="C9" s="169"/>
      <c r="D9" s="170"/>
      <c r="E9" s="86" t="s">
        <v>100</v>
      </c>
      <c r="F9" s="86" t="s">
        <v>100</v>
      </c>
      <c r="G9" s="84" t="s">
        <v>100</v>
      </c>
      <c r="H9" s="84" t="s">
        <v>100</v>
      </c>
      <c r="I9" s="85">
        <f>+SUM(I10)</f>
        <v>137531.29999999999</v>
      </c>
    </row>
    <row r="10" spans="1:9" ht="30" customHeight="1">
      <c r="A10" s="91" t="s">
        <v>123</v>
      </c>
      <c r="B10" s="165" t="s">
        <v>122</v>
      </c>
      <c r="C10" s="166"/>
      <c r="D10" s="167"/>
      <c r="E10" s="92" t="s">
        <v>102</v>
      </c>
      <c r="F10" s="92" t="s">
        <v>103</v>
      </c>
      <c r="G10" s="93">
        <v>6396941600</v>
      </c>
      <c r="H10" s="92">
        <v>1</v>
      </c>
      <c r="I10" s="94">
        <f>'4'!E17</f>
        <v>137531.29999999999</v>
      </c>
    </row>
    <row r="21" spans="5:5">
      <c r="E21" s="87"/>
    </row>
  </sheetData>
  <mergeCells count="10">
    <mergeCell ref="B8:H8"/>
    <mergeCell ref="B9:D9"/>
    <mergeCell ref="B10:D10"/>
    <mergeCell ref="G2:I2"/>
    <mergeCell ref="A3:I3"/>
    <mergeCell ref="A4:G4"/>
    <mergeCell ref="H4:I4"/>
    <mergeCell ref="B5:D5"/>
    <mergeCell ref="A6:H6"/>
    <mergeCell ref="D7:H7"/>
  </mergeCells>
  <pageMargins left="0.17" right="0.3" top="0.3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 Harutyunyan</dc:creator>
  <cp:keywords>https:/mul2-mtc.gov.am/tasks/1090256/oneclick/cc833bb7f3b13eae61a49d0aa5d55f65f3b49ca68d8b79a4e471bde9d318869c.xlsx?token=8a9351ad27494e72df7ef4848e8353b1</cp:keywords>
  <dc:description/>
  <cp:lastModifiedBy>Meline Danielyan</cp:lastModifiedBy>
  <cp:revision>58</cp:revision>
  <cp:lastPrinted>2022-10-13T08:55:36Z</cp:lastPrinted>
  <dcterms:created xsi:type="dcterms:W3CDTF">2019-03-14T07:25:24Z</dcterms:created>
  <dcterms:modified xsi:type="dcterms:W3CDTF">2024-04-05T13:29:15Z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