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mvardanyan\Desktop\"/>
    </mc:Choice>
  </mc:AlternateContent>
  <xr:revisionPtr revIDLastSave="0" documentId="8_{6686CF52-67DB-4843-8FB4-C71172F62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Կարկուտ 2025" sheetId="1" r:id="rId1"/>
  </sheets>
  <definedNames>
    <definedName name="_xlnm._FilterDatabase" localSheetId="0" hidden="1">'Կարկուտ 2025'!$E$1:$E$631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1" l="1"/>
  <c r="J105" i="1"/>
  <c r="I105" i="1"/>
  <c r="N106" i="1"/>
  <c r="J106" i="1"/>
  <c r="I106" i="1"/>
  <c r="N108" i="1"/>
  <c r="J108" i="1"/>
  <c r="I108" i="1"/>
  <c r="N107" i="1"/>
  <c r="J107" i="1"/>
  <c r="I107" i="1"/>
  <c r="K107" i="1" s="1"/>
  <c r="N109" i="1"/>
  <c r="J109" i="1"/>
  <c r="I109" i="1"/>
  <c r="N110" i="1"/>
  <c r="J110" i="1"/>
  <c r="I110" i="1"/>
  <c r="N111" i="1"/>
  <c r="J111" i="1"/>
  <c r="I111" i="1"/>
  <c r="N112" i="1"/>
  <c r="J112" i="1"/>
  <c r="I112" i="1"/>
  <c r="N93" i="1"/>
  <c r="J93" i="1"/>
  <c r="I93" i="1"/>
  <c r="K109" i="1" l="1"/>
  <c r="L109" i="1" s="1"/>
  <c r="K110" i="1"/>
  <c r="K106" i="1"/>
  <c r="L106" i="1"/>
  <c r="K111" i="1"/>
  <c r="K108" i="1"/>
  <c r="L110" i="1"/>
  <c r="K112" i="1"/>
  <c r="L112" i="1" s="1"/>
  <c r="K105" i="1"/>
  <c r="L111" i="1"/>
  <c r="L105" i="1"/>
  <c r="L108" i="1"/>
  <c r="L107" i="1"/>
  <c r="K93" i="1"/>
  <c r="L93" i="1" s="1"/>
  <c r="I86" i="1"/>
  <c r="N103" i="1" l="1"/>
  <c r="I103" i="1"/>
  <c r="J103" i="1"/>
  <c r="N102" i="1"/>
  <c r="J102" i="1"/>
  <c r="I102" i="1"/>
  <c r="N104" i="1"/>
  <c r="J104" i="1"/>
  <c r="I104" i="1"/>
  <c r="K102" i="1" l="1"/>
  <c r="L102" i="1" s="1"/>
  <c r="K103" i="1"/>
  <c r="L103" i="1" s="1"/>
  <c r="K104" i="1"/>
  <c r="L104" i="1" s="1"/>
  <c r="N148" i="1"/>
  <c r="G89" i="1" l="1"/>
  <c r="N81" i="1"/>
  <c r="J81" i="1"/>
  <c r="I81" i="1"/>
  <c r="N80" i="1"/>
  <c r="J80" i="1"/>
  <c r="I80" i="1"/>
  <c r="N79" i="1"/>
  <c r="J79" i="1"/>
  <c r="I79" i="1"/>
  <c r="N78" i="1"/>
  <c r="J78" i="1"/>
  <c r="I78" i="1"/>
  <c r="K78" i="1" l="1"/>
  <c r="L78" i="1" s="1"/>
  <c r="K81" i="1"/>
  <c r="L81" i="1" s="1"/>
  <c r="K79" i="1"/>
  <c r="L79" i="1" s="1"/>
  <c r="K80" i="1"/>
  <c r="L80" i="1" s="1"/>
  <c r="N63" i="1"/>
  <c r="N62" i="1"/>
  <c r="N66" i="1"/>
  <c r="J66" i="1"/>
  <c r="I66" i="1"/>
  <c r="N67" i="1"/>
  <c r="J67" i="1"/>
  <c r="I67" i="1"/>
  <c r="N68" i="1"/>
  <c r="J68" i="1"/>
  <c r="I68" i="1"/>
  <c r="K67" i="1" l="1"/>
  <c r="L67" i="1" s="1"/>
  <c r="K66" i="1"/>
  <c r="L66" i="1" s="1"/>
  <c r="K68" i="1"/>
  <c r="L68" i="1" s="1"/>
  <c r="N77" i="1" l="1"/>
  <c r="J77" i="1"/>
  <c r="I77" i="1"/>
  <c r="K77" i="1" l="1"/>
  <c r="L77" i="1" s="1"/>
  <c r="N76" i="1"/>
  <c r="J76" i="1"/>
  <c r="I76" i="1"/>
  <c r="N75" i="1"/>
  <c r="J75" i="1"/>
  <c r="I75" i="1"/>
  <c r="N74" i="1"/>
  <c r="J74" i="1"/>
  <c r="I74" i="1"/>
  <c r="N73" i="1"/>
  <c r="J73" i="1"/>
  <c r="I73" i="1"/>
  <c r="K75" i="1" l="1"/>
  <c r="L75" i="1" s="1"/>
  <c r="K74" i="1"/>
  <c r="L74" i="1" s="1"/>
  <c r="K76" i="1"/>
  <c r="L76" i="1" s="1"/>
  <c r="K73" i="1"/>
  <c r="L73" i="1" s="1"/>
  <c r="N72" i="1"/>
  <c r="J72" i="1"/>
  <c r="I72" i="1"/>
  <c r="N71" i="1"/>
  <c r="J71" i="1"/>
  <c r="I71" i="1"/>
  <c r="I70" i="1"/>
  <c r="N70" i="1"/>
  <c r="J70" i="1"/>
  <c r="K72" i="1" l="1"/>
  <c r="L72" i="1" s="1"/>
  <c r="K70" i="1"/>
  <c r="L70" i="1" s="1"/>
  <c r="K71" i="1"/>
  <c r="L71" i="1" s="1"/>
  <c r="F89" i="1"/>
  <c r="J63" i="1"/>
  <c r="I63" i="1"/>
  <c r="I64" i="1"/>
  <c r="N64" i="1"/>
  <c r="J64" i="1"/>
  <c r="K64" i="1" l="1"/>
  <c r="L64" i="1" s="1"/>
  <c r="K63" i="1"/>
  <c r="L63" i="1" s="1"/>
  <c r="G488" i="1" l="1"/>
  <c r="F488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35" i="1"/>
  <c r="J459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36" i="1"/>
  <c r="I460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43" i="1"/>
  <c r="I444" i="1"/>
  <c r="I445" i="1"/>
  <c r="K462" i="1" l="1"/>
  <c r="L462" i="1" s="1"/>
  <c r="K457" i="1"/>
  <c r="L457" i="1" s="1"/>
  <c r="K449" i="1"/>
  <c r="L449" i="1" s="1"/>
  <c r="K470" i="1"/>
  <c r="L470" i="1" s="1"/>
  <c r="K478" i="1"/>
  <c r="L478" i="1" s="1"/>
  <c r="K466" i="1"/>
  <c r="L466" i="1" s="1"/>
  <c r="K474" i="1"/>
  <c r="L474" i="1" s="1"/>
  <c r="K482" i="1"/>
  <c r="L482" i="1" s="1"/>
  <c r="K444" i="1"/>
  <c r="L444" i="1" s="1"/>
  <c r="K485" i="1"/>
  <c r="L485" i="1" s="1"/>
  <c r="K481" i="1"/>
  <c r="L481" i="1" s="1"/>
  <c r="K477" i="1"/>
  <c r="L477" i="1" s="1"/>
  <c r="K469" i="1"/>
  <c r="L469" i="1" s="1"/>
  <c r="K465" i="1"/>
  <c r="L465" i="1" s="1"/>
  <c r="K461" i="1"/>
  <c r="L461" i="1" s="1"/>
  <c r="K448" i="1"/>
  <c r="L448" i="1" s="1"/>
  <c r="K484" i="1"/>
  <c r="L484" i="1" s="1"/>
  <c r="K472" i="1"/>
  <c r="L472" i="1" s="1"/>
  <c r="K468" i="1"/>
  <c r="L468" i="1" s="1"/>
  <c r="K487" i="1"/>
  <c r="L487" i="1" s="1"/>
  <c r="K483" i="1"/>
  <c r="L483" i="1" s="1"/>
  <c r="K479" i="1"/>
  <c r="L479" i="1" s="1"/>
  <c r="K475" i="1"/>
  <c r="L475" i="1" s="1"/>
  <c r="K471" i="1"/>
  <c r="L471" i="1" s="1"/>
  <c r="K467" i="1"/>
  <c r="L467" i="1" s="1"/>
  <c r="K458" i="1"/>
  <c r="L458" i="1" s="1"/>
  <c r="K454" i="1"/>
  <c r="L454" i="1" s="1"/>
  <c r="K450" i="1"/>
  <c r="L450" i="1" s="1"/>
  <c r="K446" i="1"/>
  <c r="L446" i="1" s="1"/>
  <c r="K445" i="1"/>
  <c r="L445" i="1" s="1"/>
  <c r="K456" i="1"/>
  <c r="L456" i="1" s="1"/>
  <c r="K459" i="1"/>
  <c r="L459" i="1" s="1"/>
  <c r="K480" i="1"/>
  <c r="L480" i="1" s="1"/>
  <c r="K476" i="1"/>
  <c r="L476" i="1" s="1"/>
  <c r="K486" i="1"/>
  <c r="L486" i="1" s="1"/>
  <c r="K443" i="1"/>
  <c r="L443" i="1" s="1"/>
  <c r="K460" i="1"/>
  <c r="L460" i="1" s="1"/>
  <c r="K463" i="1"/>
  <c r="L463" i="1" s="1"/>
  <c r="K464" i="1"/>
  <c r="L464" i="1" s="1"/>
  <c r="K455" i="1"/>
  <c r="L455" i="1" s="1"/>
  <c r="K451" i="1"/>
  <c r="L451" i="1" s="1"/>
  <c r="K447" i="1"/>
  <c r="L447" i="1" s="1"/>
  <c r="K473" i="1"/>
  <c r="L473" i="1" s="1"/>
  <c r="K452" i="1"/>
  <c r="L452" i="1" s="1"/>
  <c r="K453" i="1"/>
  <c r="L453" i="1" s="1"/>
  <c r="I433" i="1"/>
  <c r="I434" i="1"/>
  <c r="I435" i="1"/>
  <c r="I436" i="1"/>
  <c r="K436" i="1" s="1"/>
  <c r="L436" i="1" s="1"/>
  <c r="I437" i="1"/>
  <c r="K437" i="1" s="1"/>
  <c r="L437" i="1" s="1"/>
  <c r="I438" i="1"/>
  <c r="K438" i="1" s="1"/>
  <c r="L438" i="1" s="1"/>
  <c r="I439" i="1"/>
  <c r="K439" i="1" s="1"/>
  <c r="L439" i="1" s="1"/>
  <c r="I440" i="1"/>
  <c r="K440" i="1" s="1"/>
  <c r="L440" i="1" s="1"/>
  <c r="I441" i="1"/>
  <c r="K441" i="1" s="1"/>
  <c r="L441" i="1" s="1"/>
  <c r="I442" i="1"/>
  <c r="K442" i="1" s="1"/>
  <c r="L442" i="1" s="1"/>
  <c r="I432" i="1"/>
  <c r="I205" i="1"/>
  <c r="I206" i="1"/>
  <c r="I207" i="1"/>
  <c r="I208" i="1"/>
  <c r="I209" i="1"/>
  <c r="I210" i="1"/>
  <c r="I211" i="1"/>
  <c r="I212" i="1"/>
  <c r="I213" i="1"/>
  <c r="I204" i="1"/>
  <c r="I214" i="1"/>
  <c r="N335" i="1"/>
  <c r="J335" i="1"/>
  <c r="I335" i="1"/>
  <c r="K335" i="1" l="1"/>
  <c r="L335" i="1" s="1"/>
  <c r="N286" i="1"/>
  <c r="J286" i="1"/>
  <c r="I286" i="1"/>
  <c r="K286" i="1" l="1"/>
  <c r="L286" i="1" s="1"/>
  <c r="G431" i="1"/>
  <c r="N433" i="1" l="1"/>
  <c r="N434" i="1"/>
  <c r="J433" i="1"/>
  <c r="K433" i="1" s="1"/>
  <c r="J434" i="1"/>
  <c r="K434" i="1" s="1"/>
  <c r="J435" i="1"/>
  <c r="K435" i="1" s="1"/>
  <c r="L435" i="1" s="1"/>
  <c r="J432" i="1"/>
  <c r="K432" i="1" s="1"/>
  <c r="N432" i="1"/>
  <c r="N423" i="1"/>
  <c r="N428" i="1"/>
  <c r="J423" i="1"/>
  <c r="I430" i="1"/>
  <c r="F431" i="1"/>
  <c r="N424" i="1"/>
  <c r="N425" i="1"/>
  <c r="N426" i="1"/>
  <c r="N427" i="1"/>
  <c r="N429" i="1"/>
  <c r="N430" i="1"/>
  <c r="J424" i="1"/>
  <c r="J425" i="1"/>
  <c r="J426" i="1"/>
  <c r="J427" i="1"/>
  <c r="J428" i="1"/>
  <c r="J429" i="1"/>
  <c r="J430" i="1"/>
  <c r="I424" i="1"/>
  <c r="I425" i="1"/>
  <c r="I426" i="1"/>
  <c r="I427" i="1"/>
  <c r="I428" i="1"/>
  <c r="I429" i="1"/>
  <c r="N416" i="1"/>
  <c r="J416" i="1"/>
  <c r="I423" i="1"/>
  <c r="I416" i="1"/>
  <c r="K430" i="1" l="1"/>
  <c r="L430" i="1" s="1"/>
  <c r="L434" i="1"/>
  <c r="L432" i="1"/>
  <c r="K423" i="1"/>
  <c r="L423" i="1" s="1"/>
  <c r="K428" i="1"/>
  <c r="L428" i="1" s="1"/>
  <c r="L433" i="1"/>
  <c r="K427" i="1"/>
  <c r="L427" i="1" s="1"/>
  <c r="K426" i="1"/>
  <c r="L426" i="1" s="1"/>
  <c r="K425" i="1"/>
  <c r="L425" i="1" s="1"/>
  <c r="K429" i="1"/>
  <c r="L429" i="1" s="1"/>
  <c r="K424" i="1"/>
  <c r="L424" i="1" s="1"/>
  <c r="K416" i="1"/>
  <c r="L416" i="1" s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5" i="1"/>
  <c r="N69" i="1"/>
  <c r="N82" i="1"/>
  <c r="N83" i="1"/>
  <c r="N84" i="1"/>
  <c r="N85" i="1"/>
  <c r="N86" i="1"/>
  <c r="N87" i="1"/>
  <c r="N88" i="1"/>
  <c r="I88" i="1"/>
  <c r="J88" i="1"/>
  <c r="I87" i="1"/>
  <c r="J87" i="1"/>
  <c r="J86" i="1"/>
  <c r="I85" i="1"/>
  <c r="J85" i="1"/>
  <c r="I84" i="1"/>
  <c r="J84" i="1"/>
  <c r="I83" i="1"/>
  <c r="J83" i="1"/>
  <c r="N417" i="1"/>
  <c r="N418" i="1"/>
  <c r="N419" i="1"/>
  <c r="N420" i="1"/>
  <c r="N421" i="1"/>
  <c r="G422" i="1"/>
  <c r="F422" i="1"/>
  <c r="G415" i="1"/>
  <c r="F415" i="1"/>
  <c r="I421" i="1"/>
  <c r="J421" i="1"/>
  <c r="I420" i="1"/>
  <c r="J420" i="1"/>
  <c r="I419" i="1"/>
  <c r="J419" i="1"/>
  <c r="I418" i="1"/>
  <c r="J418" i="1"/>
  <c r="I417" i="1"/>
  <c r="J417" i="1"/>
  <c r="L488" i="1" l="1"/>
  <c r="K88" i="1"/>
  <c r="L88" i="1" s="1"/>
  <c r="K83" i="1"/>
  <c r="L83" i="1" s="1"/>
  <c r="K87" i="1"/>
  <c r="L87" i="1" s="1"/>
  <c r="L431" i="1"/>
  <c r="K86" i="1"/>
  <c r="L86" i="1" s="1"/>
  <c r="K419" i="1"/>
  <c r="L419" i="1" s="1"/>
  <c r="K84" i="1"/>
  <c r="L84" i="1" s="1"/>
  <c r="K85" i="1"/>
  <c r="L85" i="1" s="1"/>
  <c r="K421" i="1"/>
  <c r="L421" i="1" s="1"/>
  <c r="K418" i="1"/>
  <c r="L418" i="1" s="1"/>
  <c r="K417" i="1"/>
  <c r="L417" i="1" s="1"/>
  <c r="K420" i="1"/>
  <c r="L420" i="1" s="1"/>
  <c r="F203" i="1"/>
  <c r="N22" i="1"/>
  <c r="J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J198" i="1"/>
  <c r="I198" i="1"/>
  <c r="N213" i="1"/>
  <c r="N205" i="1"/>
  <c r="N206" i="1"/>
  <c r="N207" i="1"/>
  <c r="N208" i="1"/>
  <c r="N209" i="1"/>
  <c r="N210" i="1"/>
  <c r="N211" i="1"/>
  <c r="N212" i="1"/>
  <c r="J209" i="1"/>
  <c r="K209" i="1" s="1"/>
  <c r="J210" i="1"/>
  <c r="K210" i="1" s="1"/>
  <c r="J211" i="1"/>
  <c r="K211" i="1" s="1"/>
  <c r="J212" i="1"/>
  <c r="N204" i="1"/>
  <c r="J204" i="1"/>
  <c r="K204" i="1" s="1"/>
  <c r="G203" i="1"/>
  <c r="J91" i="1"/>
  <c r="J92" i="1"/>
  <c r="J94" i="1"/>
  <c r="J95" i="1"/>
  <c r="J96" i="1"/>
  <c r="J97" i="1"/>
  <c r="J98" i="1"/>
  <c r="J99" i="1"/>
  <c r="J100" i="1"/>
  <c r="J101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90" i="1"/>
  <c r="G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5" i="1"/>
  <c r="J69" i="1"/>
  <c r="J82" i="1"/>
  <c r="J28" i="1"/>
  <c r="N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I4" i="1"/>
  <c r="I28" i="1"/>
  <c r="G489" i="1" l="1"/>
  <c r="L422" i="1"/>
  <c r="L204" i="1"/>
  <c r="K334" i="1"/>
  <c r="L334" i="1" s="1"/>
  <c r="K379" i="1"/>
  <c r="L379" i="1" s="1"/>
  <c r="K330" i="1"/>
  <c r="L330" i="1" s="1"/>
  <c r="K298" i="1"/>
  <c r="L298" i="1" s="1"/>
  <c r="K233" i="1"/>
  <c r="L233" i="1" s="1"/>
  <c r="K395" i="1"/>
  <c r="L395" i="1" s="1"/>
  <c r="K249" i="1"/>
  <c r="L249" i="1" s="1"/>
  <c r="K28" i="1"/>
  <c r="K411" i="1"/>
  <c r="L411" i="1" s="1"/>
  <c r="K363" i="1"/>
  <c r="L363" i="1" s="1"/>
  <c r="K347" i="1"/>
  <c r="L347" i="1" s="1"/>
  <c r="K314" i="1"/>
  <c r="L314" i="1" s="1"/>
  <c r="K265" i="1"/>
  <c r="L265" i="1" s="1"/>
  <c r="K217" i="1"/>
  <c r="L217" i="1" s="1"/>
  <c r="K281" i="1"/>
  <c r="L281" i="1" s="1"/>
  <c r="K378" i="1"/>
  <c r="L378" i="1" s="1"/>
  <c r="K329" i="1"/>
  <c r="L329" i="1" s="1"/>
  <c r="K280" i="1"/>
  <c r="L280" i="1" s="1"/>
  <c r="K216" i="1"/>
  <c r="L216" i="1" s="1"/>
  <c r="K393" i="1"/>
  <c r="L393" i="1" s="1"/>
  <c r="K328" i="1"/>
  <c r="L328" i="1" s="1"/>
  <c r="K263" i="1"/>
  <c r="L263" i="1" s="1"/>
  <c r="K215" i="1"/>
  <c r="L215" i="1" s="1"/>
  <c r="K262" i="1"/>
  <c r="L262" i="1" s="1"/>
  <c r="K394" i="1"/>
  <c r="L394" i="1" s="1"/>
  <c r="K346" i="1"/>
  <c r="L346" i="1" s="1"/>
  <c r="K297" i="1"/>
  <c r="L297" i="1" s="1"/>
  <c r="K248" i="1"/>
  <c r="L248" i="1" s="1"/>
  <c r="K409" i="1"/>
  <c r="L409" i="1" s="1"/>
  <c r="K312" i="1"/>
  <c r="L312" i="1" s="1"/>
  <c r="K360" i="1"/>
  <c r="L360" i="1" s="1"/>
  <c r="K410" i="1"/>
  <c r="L410" i="1" s="1"/>
  <c r="K362" i="1"/>
  <c r="L362" i="1" s="1"/>
  <c r="K313" i="1"/>
  <c r="L313" i="1" s="1"/>
  <c r="K264" i="1"/>
  <c r="L264" i="1" s="1"/>
  <c r="K232" i="1"/>
  <c r="L232" i="1" s="1"/>
  <c r="K377" i="1"/>
  <c r="L377" i="1" s="1"/>
  <c r="K345" i="1"/>
  <c r="L345" i="1" s="1"/>
  <c r="K279" i="1"/>
  <c r="L279" i="1" s="1"/>
  <c r="K247" i="1"/>
  <c r="L247" i="1" s="1"/>
  <c r="K392" i="1"/>
  <c r="L392" i="1" s="1"/>
  <c r="K327" i="1"/>
  <c r="L327" i="1" s="1"/>
  <c r="K368" i="1"/>
  <c r="L368" i="1" s="1"/>
  <c r="K270" i="1"/>
  <c r="L270" i="1" s="1"/>
  <c r="K367" i="1"/>
  <c r="L367" i="1" s="1"/>
  <c r="K351" i="1"/>
  <c r="L351" i="1" s="1"/>
  <c r="K285" i="1"/>
  <c r="L285" i="1" s="1"/>
  <c r="K269" i="1"/>
  <c r="L269" i="1" s="1"/>
  <c r="K237" i="1"/>
  <c r="L237" i="1" s="1"/>
  <c r="K391" i="1"/>
  <c r="L391" i="1" s="1"/>
  <c r="K229" i="1"/>
  <c r="L229" i="1" s="1"/>
  <c r="K284" i="1"/>
  <c r="L284" i="1" s="1"/>
  <c r="K220" i="1"/>
  <c r="L220" i="1" s="1"/>
  <c r="K374" i="1"/>
  <c r="L374" i="1" s="1"/>
  <c r="K309" i="1"/>
  <c r="L309" i="1" s="1"/>
  <c r="K405" i="1"/>
  <c r="L405" i="1" s="1"/>
  <c r="K373" i="1"/>
  <c r="L373" i="1" s="1"/>
  <c r="K308" i="1"/>
  <c r="L308" i="1" s="1"/>
  <c r="K275" i="1"/>
  <c r="L275" i="1" s="1"/>
  <c r="K388" i="1"/>
  <c r="L388" i="1" s="1"/>
  <c r="K356" i="1"/>
  <c r="L356" i="1" s="1"/>
  <c r="K340" i="1"/>
  <c r="L340" i="1" s="1"/>
  <c r="K291" i="1"/>
  <c r="L291" i="1" s="1"/>
  <c r="K258" i="1"/>
  <c r="L258" i="1" s="1"/>
  <c r="K226" i="1"/>
  <c r="L226" i="1" s="1"/>
  <c r="K371" i="1"/>
  <c r="L371" i="1" s="1"/>
  <c r="K339" i="1"/>
  <c r="L339" i="1" s="1"/>
  <c r="K306" i="1"/>
  <c r="L306" i="1" s="1"/>
  <c r="K273" i="1"/>
  <c r="L273" i="1" s="1"/>
  <c r="K241" i="1"/>
  <c r="L241" i="1" s="1"/>
  <c r="K238" i="1"/>
  <c r="L238" i="1" s="1"/>
  <c r="K359" i="1"/>
  <c r="L359" i="1" s="1"/>
  <c r="K414" i="1"/>
  <c r="L414" i="1" s="1"/>
  <c r="K350" i="1"/>
  <c r="L350" i="1" s="1"/>
  <c r="K406" i="1"/>
  <c r="L406" i="1" s="1"/>
  <c r="K342" i="1"/>
  <c r="L342" i="1" s="1"/>
  <c r="K276" i="1"/>
  <c r="L276" i="1" s="1"/>
  <c r="K228" i="1"/>
  <c r="L228" i="1" s="1"/>
  <c r="K341" i="1"/>
  <c r="L341" i="1" s="1"/>
  <c r="K404" i="1"/>
  <c r="L404" i="1" s="1"/>
  <c r="K372" i="1"/>
  <c r="L372" i="1" s="1"/>
  <c r="K323" i="1"/>
  <c r="L323" i="1" s="1"/>
  <c r="K307" i="1"/>
  <c r="L307" i="1" s="1"/>
  <c r="K274" i="1"/>
  <c r="L274" i="1" s="1"/>
  <c r="K242" i="1"/>
  <c r="L242" i="1" s="1"/>
  <c r="K403" i="1"/>
  <c r="L403" i="1" s="1"/>
  <c r="K387" i="1"/>
  <c r="L387" i="1" s="1"/>
  <c r="K355" i="1"/>
  <c r="L355" i="1" s="1"/>
  <c r="K322" i="1"/>
  <c r="L322" i="1" s="1"/>
  <c r="K290" i="1"/>
  <c r="L290" i="1" s="1"/>
  <c r="K257" i="1"/>
  <c r="L257" i="1" s="1"/>
  <c r="K225" i="1"/>
  <c r="L225" i="1" s="1"/>
  <c r="K400" i="1"/>
  <c r="L400" i="1" s="1"/>
  <c r="K336" i="1"/>
  <c r="L336" i="1" s="1"/>
  <c r="K214" i="1"/>
  <c r="L214" i="1" s="1"/>
  <c r="K302" i="1"/>
  <c r="L302" i="1" s="1"/>
  <c r="K316" i="1"/>
  <c r="L316" i="1" s="1"/>
  <c r="K303" i="1"/>
  <c r="L303" i="1" s="1"/>
  <c r="K399" i="1"/>
  <c r="L399" i="1" s="1"/>
  <c r="K412" i="1"/>
  <c r="L412" i="1" s="1"/>
  <c r="K396" i="1"/>
  <c r="L396" i="1" s="1"/>
  <c r="K380" i="1"/>
  <c r="L380" i="1" s="1"/>
  <c r="K364" i="1"/>
  <c r="L364" i="1" s="1"/>
  <c r="K348" i="1"/>
  <c r="L348" i="1" s="1"/>
  <c r="K331" i="1"/>
  <c r="L331" i="1" s="1"/>
  <c r="K315" i="1"/>
  <c r="L315" i="1" s="1"/>
  <c r="K299" i="1"/>
  <c r="L299" i="1" s="1"/>
  <c r="K282" i="1"/>
  <c r="L282" i="1" s="1"/>
  <c r="K266" i="1"/>
  <c r="L266" i="1" s="1"/>
  <c r="K250" i="1"/>
  <c r="L250" i="1" s="1"/>
  <c r="K234" i="1"/>
  <c r="L234" i="1" s="1"/>
  <c r="K218" i="1"/>
  <c r="L218" i="1" s="1"/>
  <c r="K349" i="1"/>
  <c r="L349" i="1" s="1"/>
  <c r="K361" i="1"/>
  <c r="L361" i="1" s="1"/>
  <c r="K296" i="1"/>
  <c r="L296" i="1" s="1"/>
  <c r="K231" i="1"/>
  <c r="L231" i="1" s="1"/>
  <c r="K408" i="1"/>
  <c r="L408" i="1" s="1"/>
  <c r="K376" i="1"/>
  <c r="L376" i="1" s="1"/>
  <c r="K344" i="1"/>
  <c r="L344" i="1" s="1"/>
  <c r="K311" i="1"/>
  <c r="L311" i="1" s="1"/>
  <c r="K295" i="1"/>
  <c r="L295" i="1" s="1"/>
  <c r="K278" i="1"/>
  <c r="L278" i="1" s="1"/>
  <c r="K246" i="1"/>
  <c r="L246" i="1" s="1"/>
  <c r="K230" i="1"/>
  <c r="L230" i="1" s="1"/>
  <c r="K413" i="1"/>
  <c r="L413" i="1" s="1"/>
  <c r="K381" i="1"/>
  <c r="L381" i="1" s="1"/>
  <c r="K283" i="1"/>
  <c r="L283" i="1" s="1"/>
  <c r="K251" i="1"/>
  <c r="L251" i="1" s="1"/>
  <c r="K219" i="1"/>
  <c r="L219" i="1" s="1"/>
  <c r="K402" i="1"/>
  <c r="L402" i="1" s="1"/>
  <c r="K386" i="1"/>
  <c r="L386" i="1" s="1"/>
  <c r="K370" i="1"/>
  <c r="L370" i="1" s="1"/>
  <c r="K354" i="1"/>
  <c r="L354" i="1" s="1"/>
  <c r="K338" i="1"/>
  <c r="L338" i="1" s="1"/>
  <c r="K321" i="1"/>
  <c r="L321" i="1" s="1"/>
  <c r="K305" i="1"/>
  <c r="L305" i="1" s="1"/>
  <c r="K289" i="1"/>
  <c r="L289" i="1" s="1"/>
  <c r="K272" i="1"/>
  <c r="L272" i="1" s="1"/>
  <c r="K256" i="1"/>
  <c r="L256" i="1" s="1"/>
  <c r="K240" i="1"/>
  <c r="L240" i="1" s="1"/>
  <c r="K224" i="1"/>
  <c r="L224" i="1" s="1"/>
  <c r="K326" i="1"/>
  <c r="L326" i="1" s="1"/>
  <c r="K294" i="1"/>
  <c r="L294" i="1" s="1"/>
  <c r="K261" i="1"/>
  <c r="L261" i="1" s="1"/>
  <c r="K401" i="1"/>
  <c r="L401" i="1" s="1"/>
  <c r="K385" i="1"/>
  <c r="L385" i="1" s="1"/>
  <c r="K369" i="1"/>
  <c r="L369" i="1" s="1"/>
  <c r="K353" i="1"/>
  <c r="L353" i="1" s="1"/>
  <c r="K337" i="1"/>
  <c r="L337" i="1" s="1"/>
  <c r="K320" i="1"/>
  <c r="L320" i="1" s="1"/>
  <c r="K304" i="1"/>
  <c r="L304" i="1" s="1"/>
  <c r="K288" i="1"/>
  <c r="L288" i="1" s="1"/>
  <c r="K271" i="1"/>
  <c r="L271" i="1" s="1"/>
  <c r="K255" i="1"/>
  <c r="L255" i="1" s="1"/>
  <c r="K239" i="1"/>
  <c r="L239" i="1" s="1"/>
  <c r="K223" i="1"/>
  <c r="L223" i="1" s="1"/>
  <c r="K390" i="1"/>
  <c r="L390" i="1" s="1"/>
  <c r="K358" i="1"/>
  <c r="L358" i="1" s="1"/>
  <c r="K325" i="1"/>
  <c r="L325" i="1" s="1"/>
  <c r="K293" i="1"/>
  <c r="L293" i="1" s="1"/>
  <c r="K260" i="1"/>
  <c r="L260" i="1" s="1"/>
  <c r="K244" i="1"/>
  <c r="L244" i="1" s="1"/>
  <c r="K198" i="1"/>
  <c r="K384" i="1"/>
  <c r="L384" i="1" s="1"/>
  <c r="K352" i="1"/>
  <c r="L352" i="1" s="1"/>
  <c r="K319" i="1"/>
  <c r="L319" i="1" s="1"/>
  <c r="K287" i="1"/>
  <c r="L287" i="1" s="1"/>
  <c r="K254" i="1"/>
  <c r="L254" i="1" s="1"/>
  <c r="K222" i="1"/>
  <c r="L222" i="1" s="1"/>
  <c r="K389" i="1"/>
  <c r="L389" i="1" s="1"/>
  <c r="K357" i="1"/>
  <c r="L357" i="1" s="1"/>
  <c r="K324" i="1"/>
  <c r="L324" i="1" s="1"/>
  <c r="K292" i="1"/>
  <c r="L292" i="1" s="1"/>
  <c r="K259" i="1"/>
  <c r="L259" i="1" s="1"/>
  <c r="K243" i="1"/>
  <c r="L243" i="1" s="1"/>
  <c r="K227" i="1"/>
  <c r="L227" i="1" s="1"/>
  <c r="K383" i="1"/>
  <c r="L383" i="1" s="1"/>
  <c r="K318" i="1"/>
  <c r="L318" i="1" s="1"/>
  <c r="K253" i="1"/>
  <c r="L253" i="1" s="1"/>
  <c r="K221" i="1"/>
  <c r="L221" i="1" s="1"/>
  <c r="K398" i="1"/>
  <c r="L398" i="1" s="1"/>
  <c r="K382" i="1"/>
  <c r="L382" i="1" s="1"/>
  <c r="K366" i="1"/>
  <c r="L366" i="1" s="1"/>
  <c r="K333" i="1"/>
  <c r="L333" i="1" s="1"/>
  <c r="K317" i="1"/>
  <c r="L317" i="1" s="1"/>
  <c r="K301" i="1"/>
  <c r="L301" i="1" s="1"/>
  <c r="K268" i="1"/>
  <c r="L268" i="1" s="1"/>
  <c r="K252" i="1"/>
  <c r="L252" i="1" s="1"/>
  <c r="K236" i="1"/>
  <c r="L236" i="1" s="1"/>
  <c r="K397" i="1"/>
  <c r="L397" i="1" s="1"/>
  <c r="K365" i="1"/>
  <c r="L365" i="1" s="1"/>
  <c r="K332" i="1"/>
  <c r="L332" i="1" s="1"/>
  <c r="K300" i="1"/>
  <c r="L300" i="1" s="1"/>
  <c r="K267" i="1"/>
  <c r="L267" i="1" s="1"/>
  <c r="K235" i="1"/>
  <c r="L235" i="1" s="1"/>
  <c r="K407" i="1"/>
  <c r="L407" i="1" s="1"/>
  <c r="K375" i="1"/>
  <c r="L375" i="1" s="1"/>
  <c r="K343" i="1"/>
  <c r="L343" i="1" s="1"/>
  <c r="K310" i="1"/>
  <c r="L310" i="1" s="1"/>
  <c r="K277" i="1"/>
  <c r="L277" i="1" s="1"/>
  <c r="K245" i="1"/>
  <c r="L245" i="1" s="1"/>
  <c r="L211" i="1"/>
  <c r="L210" i="1"/>
  <c r="L209" i="1"/>
  <c r="J208" i="1"/>
  <c r="K208" i="1" s="1"/>
  <c r="L208" i="1" s="1"/>
  <c r="J213" i="1"/>
  <c r="K213" i="1" s="1"/>
  <c r="L213" i="1" s="1"/>
  <c r="J205" i="1"/>
  <c r="K205" i="1" s="1"/>
  <c r="L205" i="1" s="1"/>
  <c r="K212" i="1"/>
  <c r="L212" i="1" s="1"/>
  <c r="J207" i="1"/>
  <c r="K207" i="1" s="1"/>
  <c r="L207" i="1" s="1"/>
  <c r="J206" i="1"/>
  <c r="K206" i="1" s="1"/>
  <c r="L206" i="1" s="1"/>
  <c r="K4" i="1"/>
  <c r="L4" i="1" s="1"/>
  <c r="N198" i="1"/>
  <c r="N195" i="1"/>
  <c r="I116" i="1"/>
  <c r="K116" i="1" s="1"/>
  <c r="I97" i="1"/>
  <c r="K97" i="1" s="1"/>
  <c r="I160" i="1"/>
  <c r="K160" i="1" s="1"/>
  <c r="N121" i="1"/>
  <c r="N92" i="1"/>
  <c r="I92" i="1"/>
  <c r="K92" i="1" s="1"/>
  <c r="L92" i="1" l="1"/>
  <c r="L415" i="1"/>
  <c r="N24" i="1"/>
  <c r="N91" i="1"/>
  <c r="N94" i="1"/>
  <c r="N95" i="1"/>
  <c r="N96" i="1"/>
  <c r="N97" i="1"/>
  <c r="L97" i="1" s="1"/>
  <c r="N98" i="1"/>
  <c r="N99" i="1"/>
  <c r="N100" i="1"/>
  <c r="N101" i="1"/>
  <c r="N113" i="1"/>
  <c r="N114" i="1"/>
  <c r="N115" i="1"/>
  <c r="N116" i="1"/>
  <c r="L116" i="1" s="1"/>
  <c r="N117" i="1"/>
  <c r="N118" i="1"/>
  <c r="N119" i="1"/>
  <c r="N120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L160" i="1" s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6" i="1"/>
  <c r="N197" i="1"/>
  <c r="N199" i="1"/>
  <c r="N200" i="1"/>
  <c r="N201" i="1"/>
  <c r="N202" i="1"/>
  <c r="N90" i="1"/>
  <c r="N26" i="1" l="1"/>
  <c r="N25" i="1"/>
  <c r="N23" i="1"/>
  <c r="N21" i="1"/>
  <c r="N17" i="1"/>
  <c r="N18" i="1"/>
  <c r="N19" i="1"/>
  <c r="N20" i="1"/>
  <c r="N16" i="1"/>
  <c r="N15" i="1"/>
  <c r="N13" i="1"/>
  <c r="N14" i="1"/>
  <c r="N12" i="1"/>
  <c r="N8" i="1"/>
  <c r="N7" i="1"/>
  <c r="N6" i="1"/>
  <c r="N11" i="1"/>
  <c r="N10" i="1"/>
  <c r="N9" i="1"/>
  <c r="N5" i="1"/>
  <c r="I117" i="1" l="1"/>
  <c r="K117" i="1" s="1"/>
  <c r="L117" i="1" s="1"/>
  <c r="I118" i="1"/>
  <c r="K118" i="1" s="1"/>
  <c r="L118" i="1" s="1"/>
  <c r="I119" i="1"/>
  <c r="K119" i="1" s="1"/>
  <c r="L119" i="1" s="1"/>
  <c r="I120" i="1"/>
  <c r="K120" i="1" s="1"/>
  <c r="L120" i="1" s="1"/>
  <c r="I121" i="1"/>
  <c r="K121" i="1" s="1"/>
  <c r="L121" i="1" s="1"/>
  <c r="I122" i="1"/>
  <c r="K122" i="1" s="1"/>
  <c r="L122" i="1" s="1"/>
  <c r="I123" i="1"/>
  <c r="K123" i="1" s="1"/>
  <c r="L123" i="1" s="1"/>
  <c r="I124" i="1"/>
  <c r="K124" i="1" s="1"/>
  <c r="L124" i="1" s="1"/>
  <c r="I125" i="1"/>
  <c r="K125" i="1" s="1"/>
  <c r="L125" i="1" s="1"/>
  <c r="I126" i="1"/>
  <c r="K126" i="1" s="1"/>
  <c r="L126" i="1" s="1"/>
  <c r="I127" i="1"/>
  <c r="K127" i="1" s="1"/>
  <c r="L127" i="1" s="1"/>
  <c r="I128" i="1"/>
  <c r="K128" i="1" s="1"/>
  <c r="L128" i="1" s="1"/>
  <c r="I129" i="1"/>
  <c r="K129" i="1" s="1"/>
  <c r="L129" i="1" s="1"/>
  <c r="I130" i="1"/>
  <c r="K130" i="1" s="1"/>
  <c r="L130" i="1" s="1"/>
  <c r="I131" i="1"/>
  <c r="K131" i="1" s="1"/>
  <c r="L131" i="1" s="1"/>
  <c r="I132" i="1"/>
  <c r="K132" i="1" s="1"/>
  <c r="L132" i="1" s="1"/>
  <c r="I133" i="1"/>
  <c r="K133" i="1" s="1"/>
  <c r="L133" i="1" s="1"/>
  <c r="I134" i="1"/>
  <c r="K134" i="1" s="1"/>
  <c r="L134" i="1" s="1"/>
  <c r="I135" i="1"/>
  <c r="K135" i="1" s="1"/>
  <c r="L135" i="1" s="1"/>
  <c r="I136" i="1"/>
  <c r="K136" i="1" s="1"/>
  <c r="L136" i="1" s="1"/>
  <c r="I137" i="1"/>
  <c r="K137" i="1" s="1"/>
  <c r="L137" i="1" s="1"/>
  <c r="I138" i="1"/>
  <c r="K138" i="1" s="1"/>
  <c r="L138" i="1" s="1"/>
  <c r="I139" i="1"/>
  <c r="K139" i="1" s="1"/>
  <c r="L139" i="1" s="1"/>
  <c r="I140" i="1"/>
  <c r="K140" i="1" s="1"/>
  <c r="L140" i="1" s="1"/>
  <c r="I141" i="1"/>
  <c r="K141" i="1" s="1"/>
  <c r="L141" i="1" s="1"/>
  <c r="I142" i="1"/>
  <c r="K142" i="1" s="1"/>
  <c r="L142" i="1" s="1"/>
  <c r="I143" i="1"/>
  <c r="K143" i="1" s="1"/>
  <c r="L143" i="1" s="1"/>
  <c r="I144" i="1"/>
  <c r="K144" i="1" s="1"/>
  <c r="L144" i="1" s="1"/>
  <c r="I145" i="1"/>
  <c r="K145" i="1" s="1"/>
  <c r="L145" i="1" s="1"/>
  <c r="I146" i="1"/>
  <c r="K146" i="1" s="1"/>
  <c r="L146" i="1" s="1"/>
  <c r="I147" i="1"/>
  <c r="K147" i="1" s="1"/>
  <c r="L147" i="1" s="1"/>
  <c r="I148" i="1"/>
  <c r="K148" i="1" s="1"/>
  <c r="L148" i="1" s="1"/>
  <c r="I149" i="1"/>
  <c r="K149" i="1" s="1"/>
  <c r="L149" i="1" s="1"/>
  <c r="I150" i="1"/>
  <c r="K150" i="1" s="1"/>
  <c r="L150" i="1" s="1"/>
  <c r="I151" i="1"/>
  <c r="K151" i="1" s="1"/>
  <c r="L151" i="1" s="1"/>
  <c r="I152" i="1"/>
  <c r="K152" i="1" s="1"/>
  <c r="L152" i="1" s="1"/>
  <c r="I153" i="1"/>
  <c r="K153" i="1" s="1"/>
  <c r="L153" i="1" s="1"/>
  <c r="I154" i="1"/>
  <c r="K154" i="1" s="1"/>
  <c r="L154" i="1" s="1"/>
  <c r="I155" i="1"/>
  <c r="K155" i="1" s="1"/>
  <c r="L155" i="1" s="1"/>
  <c r="I156" i="1"/>
  <c r="K156" i="1" s="1"/>
  <c r="L156" i="1" s="1"/>
  <c r="I157" i="1"/>
  <c r="K157" i="1" s="1"/>
  <c r="L157" i="1" s="1"/>
  <c r="I158" i="1"/>
  <c r="K158" i="1" s="1"/>
  <c r="L158" i="1" s="1"/>
  <c r="I159" i="1"/>
  <c r="K159" i="1" s="1"/>
  <c r="L159" i="1" s="1"/>
  <c r="I161" i="1"/>
  <c r="K161" i="1" s="1"/>
  <c r="L161" i="1" s="1"/>
  <c r="I162" i="1"/>
  <c r="K162" i="1" s="1"/>
  <c r="L162" i="1" s="1"/>
  <c r="I163" i="1"/>
  <c r="K163" i="1" s="1"/>
  <c r="L163" i="1" s="1"/>
  <c r="I164" i="1"/>
  <c r="K164" i="1" s="1"/>
  <c r="L164" i="1" s="1"/>
  <c r="I165" i="1"/>
  <c r="K165" i="1" s="1"/>
  <c r="L165" i="1" s="1"/>
  <c r="I166" i="1"/>
  <c r="K166" i="1" s="1"/>
  <c r="L166" i="1" s="1"/>
  <c r="I167" i="1"/>
  <c r="K167" i="1" s="1"/>
  <c r="L167" i="1" s="1"/>
  <c r="I168" i="1"/>
  <c r="K168" i="1" s="1"/>
  <c r="L168" i="1" s="1"/>
  <c r="I169" i="1"/>
  <c r="K169" i="1" s="1"/>
  <c r="L169" i="1" s="1"/>
  <c r="I170" i="1"/>
  <c r="K170" i="1" s="1"/>
  <c r="L170" i="1" s="1"/>
  <c r="I171" i="1"/>
  <c r="K171" i="1" s="1"/>
  <c r="L171" i="1" s="1"/>
  <c r="I172" i="1"/>
  <c r="K172" i="1" s="1"/>
  <c r="L172" i="1" s="1"/>
  <c r="I173" i="1"/>
  <c r="K173" i="1" s="1"/>
  <c r="L173" i="1" s="1"/>
  <c r="I174" i="1"/>
  <c r="K174" i="1" s="1"/>
  <c r="L174" i="1" s="1"/>
  <c r="I175" i="1"/>
  <c r="K175" i="1" s="1"/>
  <c r="L175" i="1" s="1"/>
  <c r="I176" i="1"/>
  <c r="K176" i="1" s="1"/>
  <c r="L176" i="1" s="1"/>
  <c r="I177" i="1"/>
  <c r="K177" i="1" s="1"/>
  <c r="L177" i="1" s="1"/>
  <c r="I178" i="1"/>
  <c r="K178" i="1" s="1"/>
  <c r="L178" i="1" s="1"/>
  <c r="I179" i="1"/>
  <c r="K179" i="1" s="1"/>
  <c r="L179" i="1" s="1"/>
  <c r="I180" i="1"/>
  <c r="K180" i="1" s="1"/>
  <c r="L180" i="1" s="1"/>
  <c r="I181" i="1"/>
  <c r="K181" i="1" s="1"/>
  <c r="L181" i="1" s="1"/>
  <c r="I182" i="1"/>
  <c r="K182" i="1" s="1"/>
  <c r="L182" i="1" s="1"/>
  <c r="I183" i="1"/>
  <c r="K183" i="1" s="1"/>
  <c r="L183" i="1" s="1"/>
  <c r="I184" i="1"/>
  <c r="K184" i="1" s="1"/>
  <c r="L184" i="1" s="1"/>
  <c r="I185" i="1"/>
  <c r="K185" i="1" s="1"/>
  <c r="L185" i="1" s="1"/>
  <c r="I186" i="1"/>
  <c r="K186" i="1" s="1"/>
  <c r="L186" i="1" s="1"/>
  <c r="I187" i="1"/>
  <c r="K187" i="1" s="1"/>
  <c r="L187" i="1" s="1"/>
  <c r="I188" i="1"/>
  <c r="K188" i="1" s="1"/>
  <c r="L188" i="1" s="1"/>
  <c r="I189" i="1"/>
  <c r="K189" i="1" s="1"/>
  <c r="L189" i="1" s="1"/>
  <c r="I190" i="1"/>
  <c r="K190" i="1" s="1"/>
  <c r="L190" i="1" s="1"/>
  <c r="I191" i="1"/>
  <c r="K191" i="1" s="1"/>
  <c r="L191" i="1" s="1"/>
  <c r="I192" i="1"/>
  <c r="K192" i="1" s="1"/>
  <c r="L192" i="1" s="1"/>
  <c r="I193" i="1"/>
  <c r="K193" i="1" s="1"/>
  <c r="L193" i="1" s="1"/>
  <c r="I194" i="1"/>
  <c r="K194" i="1" s="1"/>
  <c r="L194" i="1" s="1"/>
  <c r="I195" i="1"/>
  <c r="K195" i="1" s="1"/>
  <c r="L195" i="1" s="1"/>
  <c r="I196" i="1"/>
  <c r="K196" i="1" s="1"/>
  <c r="L196" i="1" s="1"/>
  <c r="I197" i="1"/>
  <c r="K197" i="1" s="1"/>
  <c r="L197" i="1" s="1"/>
  <c r="L198" i="1"/>
  <c r="I199" i="1"/>
  <c r="K199" i="1" s="1"/>
  <c r="L199" i="1" s="1"/>
  <c r="I200" i="1"/>
  <c r="K200" i="1" s="1"/>
  <c r="L200" i="1" s="1"/>
  <c r="I201" i="1"/>
  <c r="K201" i="1" s="1"/>
  <c r="L201" i="1" s="1"/>
  <c r="I202" i="1"/>
  <c r="K202" i="1" s="1"/>
  <c r="L202" i="1" s="1"/>
  <c r="I115" i="1"/>
  <c r="K115" i="1" s="1"/>
  <c r="L115" i="1" s="1"/>
  <c r="I114" i="1"/>
  <c r="K114" i="1" s="1"/>
  <c r="L114" i="1" s="1"/>
  <c r="I90" i="1" l="1"/>
  <c r="K90" i="1" s="1"/>
  <c r="L90" i="1" s="1"/>
  <c r="I82" i="1"/>
  <c r="I69" i="1"/>
  <c r="K69" i="1" s="1"/>
  <c r="L69" i="1" s="1"/>
  <c r="I65" i="1"/>
  <c r="K65" i="1" s="1"/>
  <c r="L65" i="1" s="1"/>
  <c r="I62" i="1"/>
  <c r="K62" i="1" s="1"/>
  <c r="L62" i="1" s="1"/>
  <c r="I61" i="1"/>
  <c r="K61" i="1" s="1"/>
  <c r="L61" i="1" s="1"/>
  <c r="I113" i="1"/>
  <c r="K113" i="1" s="1"/>
  <c r="L113" i="1" s="1"/>
  <c r="I101" i="1"/>
  <c r="K101" i="1" s="1"/>
  <c r="L101" i="1" s="1"/>
  <c r="I100" i="1"/>
  <c r="K100" i="1" s="1"/>
  <c r="L100" i="1" s="1"/>
  <c r="I99" i="1"/>
  <c r="K99" i="1" s="1"/>
  <c r="L99" i="1" s="1"/>
  <c r="I98" i="1"/>
  <c r="K98" i="1" s="1"/>
  <c r="L98" i="1" s="1"/>
  <c r="I96" i="1"/>
  <c r="K96" i="1" s="1"/>
  <c r="L96" i="1" s="1"/>
  <c r="I95" i="1"/>
  <c r="K95" i="1" s="1"/>
  <c r="L95" i="1" s="1"/>
  <c r="I94" i="1"/>
  <c r="K94" i="1" s="1"/>
  <c r="L94" i="1" s="1"/>
  <c r="I91" i="1"/>
  <c r="K91" i="1" s="1"/>
  <c r="L91" i="1" s="1"/>
  <c r="L203" i="1" l="1"/>
  <c r="K82" i="1"/>
  <c r="L82" i="1" s="1"/>
  <c r="I5" i="1"/>
  <c r="K5" i="1" s="1"/>
  <c r="L5" i="1" s="1"/>
  <c r="I6" i="1"/>
  <c r="K6" i="1" s="1"/>
  <c r="L6" i="1" s="1"/>
  <c r="I7" i="1"/>
  <c r="K7" i="1" s="1"/>
  <c r="L7" i="1" s="1"/>
  <c r="I8" i="1"/>
  <c r="K8" i="1" s="1"/>
  <c r="L8" i="1" s="1"/>
  <c r="I9" i="1"/>
  <c r="K9" i="1" s="1"/>
  <c r="L9" i="1" s="1"/>
  <c r="I10" i="1"/>
  <c r="K10" i="1" s="1"/>
  <c r="L10" i="1" s="1"/>
  <c r="I11" i="1"/>
  <c r="K11" i="1" s="1"/>
  <c r="L11" i="1" s="1"/>
  <c r="I12" i="1"/>
  <c r="K12" i="1" s="1"/>
  <c r="L12" i="1" s="1"/>
  <c r="I13" i="1"/>
  <c r="K13" i="1" s="1"/>
  <c r="L13" i="1" s="1"/>
  <c r="I14" i="1"/>
  <c r="K14" i="1" s="1"/>
  <c r="L14" i="1" s="1"/>
  <c r="I15" i="1"/>
  <c r="K15" i="1" s="1"/>
  <c r="L15" i="1" s="1"/>
  <c r="I16" i="1"/>
  <c r="K16" i="1" s="1"/>
  <c r="L16" i="1" s="1"/>
  <c r="I17" i="1"/>
  <c r="K17" i="1" s="1"/>
  <c r="L17" i="1" s="1"/>
  <c r="I18" i="1"/>
  <c r="K18" i="1" s="1"/>
  <c r="L18" i="1" s="1"/>
  <c r="I19" i="1"/>
  <c r="K19" i="1" s="1"/>
  <c r="L19" i="1" s="1"/>
  <c r="I20" i="1"/>
  <c r="K20" i="1" s="1"/>
  <c r="L20" i="1" s="1"/>
  <c r="I21" i="1"/>
  <c r="K21" i="1" s="1"/>
  <c r="L21" i="1" s="1"/>
  <c r="I22" i="1"/>
  <c r="K22" i="1" s="1"/>
  <c r="L22" i="1" s="1"/>
  <c r="I23" i="1"/>
  <c r="K23" i="1" s="1"/>
  <c r="L23" i="1" s="1"/>
  <c r="I24" i="1"/>
  <c r="K24" i="1" s="1"/>
  <c r="L24" i="1" s="1"/>
  <c r="I25" i="1"/>
  <c r="K25" i="1" s="1"/>
  <c r="L25" i="1" s="1"/>
  <c r="I26" i="1"/>
  <c r="K26" i="1" s="1"/>
  <c r="L26" i="1" s="1"/>
  <c r="I29" i="1"/>
  <c r="K29" i="1" s="1"/>
  <c r="L29" i="1" s="1"/>
  <c r="I30" i="1"/>
  <c r="K30" i="1" s="1"/>
  <c r="L30" i="1" s="1"/>
  <c r="I31" i="1"/>
  <c r="K31" i="1" s="1"/>
  <c r="L31" i="1" s="1"/>
  <c r="I32" i="1"/>
  <c r="K32" i="1" s="1"/>
  <c r="L32" i="1" s="1"/>
  <c r="I33" i="1"/>
  <c r="K33" i="1" s="1"/>
  <c r="L33" i="1" s="1"/>
  <c r="I34" i="1"/>
  <c r="K34" i="1" s="1"/>
  <c r="L34" i="1" s="1"/>
  <c r="I35" i="1"/>
  <c r="K35" i="1" s="1"/>
  <c r="L35" i="1" s="1"/>
  <c r="I36" i="1"/>
  <c r="K36" i="1" s="1"/>
  <c r="L36" i="1" s="1"/>
  <c r="I37" i="1"/>
  <c r="K37" i="1" s="1"/>
  <c r="L37" i="1" s="1"/>
  <c r="I38" i="1"/>
  <c r="K38" i="1" s="1"/>
  <c r="L38" i="1" s="1"/>
  <c r="I39" i="1"/>
  <c r="K39" i="1" s="1"/>
  <c r="L39" i="1" s="1"/>
  <c r="I40" i="1"/>
  <c r="K40" i="1" s="1"/>
  <c r="L40" i="1" s="1"/>
  <c r="I41" i="1"/>
  <c r="K41" i="1" s="1"/>
  <c r="L41" i="1" s="1"/>
  <c r="I42" i="1"/>
  <c r="K42" i="1" s="1"/>
  <c r="L42" i="1" s="1"/>
  <c r="I43" i="1"/>
  <c r="K43" i="1" s="1"/>
  <c r="L43" i="1" s="1"/>
  <c r="I44" i="1"/>
  <c r="K44" i="1" s="1"/>
  <c r="L44" i="1" s="1"/>
  <c r="I45" i="1"/>
  <c r="K45" i="1" s="1"/>
  <c r="L45" i="1" s="1"/>
  <c r="I46" i="1"/>
  <c r="K46" i="1" s="1"/>
  <c r="L46" i="1" s="1"/>
  <c r="I47" i="1"/>
  <c r="K47" i="1" s="1"/>
  <c r="L47" i="1" s="1"/>
  <c r="I48" i="1"/>
  <c r="K48" i="1" s="1"/>
  <c r="L48" i="1" s="1"/>
  <c r="I49" i="1"/>
  <c r="K49" i="1" s="1"/>
  <c r="L49" i="1" s="1"/>
  <c r="I50" i="1"/>
  <c r="K50" i="1" s="1"/>
  <c r="L50" i="1" s="1"/>
  <c r="I51" i="1"/>
  <c r="K51" i="1" s="1"/>
  <c r="L51" i="1" s="1"/>
  <c r="I52" i="1"/>
  <c r="K52" i="1" s="1"/>
  <c r="L52" i="1" s="1"/>
  <c r="I53" i="1"/>
  <c r="K53" i="1" s="1"/>
  <c r="L53" i="1" s="1"/>
  <c r="I54" i="1"/>
  <c r="K54" i="1" s="1"/>
  <c r="L54" i="1" s="1"/>
  <c r="I55" i="1"/>
  <c r="K55" i="1" s="1"/>
  <c r="L55" i="1" s="1"/>
  <c r="I56" i="1"/>
  <c r="K56" i="1" s="1"/>
  <c r="L56" i="1" s="1"/>
  <c r="I57" i="1"/>
  <c r="K57" i="1" s="1"/>
  <c r="L57" i="1" s="1"/>
  <c r="I58" i="1"/>
  <c r="K58" i="1" s="1"/>
  <c r="L58" i="1" s="1"/>
  <c r="I59" i="1"/>
  <c r="K59" i="1" s="1"/>
  <c r="L59" i="1" s="1"/>
  <c r="I60" i="1"/>
  <c r="K60" i="1" s="1"/>
  <c r="L60" i="1" s="1"/>
  <c r="L27" i="1" l="1"/>
  <c r="F27" i="1"/>
  <c r="F489" i="1" s="1"/>
  <c r="L28" i="1"/>
  <c r="L89" i="1" s="1"/>
  <c r="L489" i="1" l="1"/>
</calcChain>
</file>

<file path=xl/sharedStrings.xml><?xml version="1.0" encoding="utf-8"?>
<sst xmlns="http://schemas.openxmlformats.org/spreadsheetml/2006/main" count="593" uniqueCount="171">
  <si>
    <t>Մարզը</t>
  </si>
  <si>
    <t>Համայնքը</t>
  </si>
  <si>
    <t xml:space="preserve">Մշակաբույսի տեսակը </t>
  </si>
  <si>
    <t>Վնասված տարածությունը, հա</t>
  </si>
  <si>
    <t>Բնակավայրը</t>
  </si>
  <si>
    <t>N</t>
  </si>
  <si>
    <t>Լոռի</t>
  </si>
  <si>
    <t>Արագածոտն</t>
  </si>
  <si>
    <t>Արմավիր</t>
  </si>
  <si>
    <t>Ամրակից</t>
  </si>
  <si>
    <t>Գյուլագարակ</t>
  </si>
  <si>
    <t>Վարդաբլուր</t>
  </si>
  <si>
    <t>Ալավերդի</t>
  </si>
  <si>
    <t>Շնող</t>
  </si>
  <si>
    <t>Քարկոփ</t>
  </si>
  <si>
    <t>Մեծ Այրում</t>
  </si>
  <si>
    <t>Ճոճկան</t>
  </si>
  <si>
    <t>Մեծամոր</t>
  </si>
  <si>
    <t>Նոր Արտագերս</t>
  </si>
  <si>
    <t>Նալբանդյան</t>
  </si>
  <si>
    <t>Ջանֆիդա</t>
  </si>
  <si>
    <t>Վնասվածության աստիճանը միջինացված %)</t>
  </si>
  <si>
    <t>Սահմանաչափերը ՀՀ դրամ)</t>
  </si>
  <si>
    <t>Աջակցության գումարի չափը, ՀՀ դրամ)</t>
  </si>
  <si>
    <t>Բաղրամյան</t>
  </si>
  <si>
    <t>Թալին</t>
  </si>
  <si>
    <t>Արտենի</t>
  </si>
  <si>
    <t>Արագածավան</t>
  </si>
  <si>
    <t>Լուսակն</t>
  </si>
  <si>
    <t>Արգինա</t>
  </si>
  <si>
    <t>Շենիկ</t>
  </si>
  <si>
    <t>Վանանդ</t>
  </si>
  <si>
    <t>Ընդամենը</t>
  </si>
  <si>
    <t>խաղող</t>
  </si>
  <si>
    <t>խնձոր</t>
  </si>
  <si>
    <t>կորիզավոր</t>
  </si>
  <si>
    <t>ծիրան</t>
  </si>
  <si>
    <t>դեղձ</t>
  </si>
  <si>
    <t>ելակ</t>
  </si>
  <si>
    <t>առվույտ</t>
  </si>
  <si>
    <t>սալոր</t>
  </si>
  <si>
    <t>Ոսկեհատ</t>
  </si>
  <si>
    <t>Աղձք</t>
  </si>
  <si>
    <t>տանձ</t>
  </si>
  <si>
    <t>Խնձոր</t>
  </si>
  <si>
    <t>այլ</t>
  </si>
  <si>
    <t>կեռաս</t>
  </si>
  <si>
    <t>բալ</t>
  </si>
  <si>
    <t xml:space="preserve">ընկույզ </t>
  </si>
  <si>
    <t>ծիրան,դեղձ</t>
  </si>
  <si>
    <t xml:space="preserve"> խնձոր</t>
  </si>
  <si>
    <t xml:space="preserve"> կեռաս</t>
  </si>
  <si>
    <t xml:space="preserve"> տանձ</t>
  </si>
  <si>
    <t>մոշ</t>
  </si>
  <si>
    <t>մորի</t>
  </si>
  <si>
    <t>ընկույզ</t>
  </si>
  <si>
    <t>սոխ</t>
  </si>
  <si>
    <t>Արտաշատ/ք.Արտաշատ</t>
  </si>
  <si>
    <t>Արտաշատ/Աբովյան</t>
  </si>
  <si>
    <t>Արտաշատ/Ազատավան</t>
  </si>
  <si>
    <t>Արտաշատ/Այգեզարդ</t>
  </si>
  <si>
    <t>Արտաշատ/Այգեստան</t>
  </si>
  <si>
    <t>Արտաշատ/Արաքսավան</t>
  </si>
  <si>
    <t>Արտաշատ/Արևշատ</t>
  </si>
  <si>
    <t>Արտաշատ/Բաղրամյան</t>
  </si>
  <si>
    <t>Արտաշատ/Բարձրաշեն</t>
  </si>
  <si>
    <t>Արտաշատ/Բերդիկ</t>
  </si>
  <si>
    <t>Արտաշատ/Բերքանուշ</t>
  </si>
  <si>
    <t>Արտաշատ/Բյուրավան</t>
  </si>
  <si>
    <t>Արտաշատ/Բուրաստան</t>
  </si>
  <si>
    <t>Արտաշատ/Գետազատ</t>
  </si>
  <si>
    <t>Արտաշատ/Դալար</t>
  </si>
  <si>
    <t>Արտաշատ/Դեղձուտ</t>
  </si>
  <si>
    <t>Արտաշատ/Դիտակ</t>
  </si>
  <si>
    <t>Արտաշատ/Դվին</t>
  </si>
  <si>
    <t>Արտաշատ/Լանջազատ</t>
  </si>
  <si>
    <t>Արտաշատ/Կանաչուտ</t>
  </si>
  <si>
    <t>Արտաշատ/Մխչյան</t>
  </si>
  <si>
    <t>Արտաշատ/Մրգանուշ</t>
  </si>
  <si>
    <t>Արտաշատ/Մրգավան</t>
  </si>
  <si>
    <t>Արտաշատ/Մրգավետ</t>
  </si>
  <si>
    <t>Արտաշատ/Նարեկ</t>
  </si>
  <si>
    <t>Արտաշատ/Նշավան</t>
  </si>
  <si>
    <t>Արտաշատ/Նորաշեն</t>
  </si>
  <si>
    <t>Արտաշատ/Ոստան</t>
  </si>
  <si>
    <t>Արտաշատ/Ջրաշեն</t>
  </si>
  <si>
    <t>Արտաշատ/Վարդաշեն</t>
  </si>
  <si>
    <t>Արտաշատ/Վերին Արտաշատ</t>
  </si>
  <si>
    <t>Արտաշատ/Քաղցրաշեն</t>
  </si>
  <si>
    <t>Մասիս/Ջրահովիտ</t>
  </si>
  <si>
    <t>Մասիս/Նոր Կյուրին</t>
  </si>
  <si>
    <t>սերկևիլ</t>
  </si>
  <si>
    <t>Ընդամենը վնասի չափը ըստ սահմանաչափերի, 15%)ՀՀ դրամ</t>
  </si>
  <si>
    <t>Ընդամենը վնասի չափը ըստ սահմանաչափերից, -15%)ՀՀ դրամ</t>
  </si>
  <si>
    <t>Ապահովագրավճարը նշված մակերեսի համար ՀՀ դրամ)</t>
  </si>
  <si>
    <t>Ապահովագրավճարը 1հա-ի համար ՀՀ դրամ)</t>
  </si>
  <si>
    <t>Արարատ</t>
  </si>
  <si>
    <t>Աշտարակ</t>
  </si>
  <si>
    <t>Ընդամենը վնասի չափը ըստ վնասվածության աստիճանի միջինի
ՀՀ դրամ)</t>
  </si>
  <si>
    <t>Շիրակ</t>
  </si>
  <si>
    <t>Արթիկ</t>
  </si>
  <si>
    <t>Նահապետավան</t>
  </si>
  <si>
    <t>Սարալանջ</t>
  </si>
  <si>
    <t>կորնգան</t>
  </si>
  <si>
    <t>Գեղարքունիք</t>
  </si>
  <si>
    <t>ցորեն</t>
  </si>
  <si>
    <t>Բերքաշատ</t>
  </si>
  <si>
    <t>Մարտունի</t>
  </si>
  <si>
    <t>Գեղհովիտ</t>
  </si>
  <si>
    <t>հնդավոր</t>
  </si>
  <si>
    <t>կարտոֆիլ</t>
  </si>
  <si>
    <t>սխտոր</t>
  </si>
  <si>
    <t>Տավուշ</t>
  </si>
  <si>
    <t>Իջևան</t>
  </si>
  <si>
    <t>Վազաշեն</t>
  </si>
  <si>
    <t>նուռ</t>
  </si>
  <si>
    <t>արքայանարինջ</t>
  </si>
  <si>
    <t>Այգեհովիտ</t>
  </si>
  <si>
    <t>Ընկույզ</t>
  </si>
  <si>
    <t>Դիտավան</t>
  </si>
  <si>
    <t>Նոյեմբերյան</t>
  </si>
  <si>
    <t>տխիլ</t>
  </si>
  <si>
    <t>լոբի</t>
  </si>
  <si>
    <t>Այրում</t>
  </si>
  <si>
    <t>Արճիս</t>
  </si>
  <si>
    <t>արևածաղիկ</t>
  </si>
  <si>
    <t>Բերդավան</t>
  </si>
  <si>
    <t>Կողբ</t>
  </si>
  <si>
    <t>Հաղթանակ</t>
  </si>
  <si>
    <t>Ընդամենը Հանրապետությունում</t>
  </si>
  <si>
    <t>Բագարան</t>
  </si>
  <si>
    <t>Դալարիկ</t>
  </si>
  <si>
    <r>
      <t> Ա</t>
    </r>
    <r>
      <rPr>
        <sz val="12"/>
        <color rgb="FF000000"/>
        <rFont val="GHEA Grapalat"/>
        <family val="3"/>
      </rPr>
      <t>յլ</t>
    </r>
  </si>
  <si>
    <t>Լեռնագոգ</t>
  </si>
  <si>
    <t>Քարակերտ</t>
  </si>
  <si>
    <t>Մասիս</t>
  </si>
  <si>
    <t>Արտաշատ</t>
  </si>
  <si>
    <t xml:space="preserve"> սալոր</t>
  </si>
  <si>
    <t xml:space="preserve"> խաղող</t>
  </si>
  <si>
    <t xml:space="preserve"> դեղձ</t>
  </si>
  <si>
    <t xml:space="preserve"> այլ</t>
  </si>
  <si>
    <t xml:space="preserve"> ծիրան</t>
  </si>
  <si>
    <t xml:space="preserve"> ելակ</t>
  </si>
  <si>
    <t>թութ</t>
  </si>
  <si>
    <t xml:space="preserve"> նուշ</t>
  </si>
  <si>
    <t xml:space="preserve"> ընկույզ</t>
  </si>
  <si>
    <t>Դաշտադեմ</t>
  </si>
  <si>
    <t>գարնանացան գարի</t>
  </si>
  <si>
    <t>թուզ</t>
  </si>
  <si>
    <t>հոն</t>
  </si>
  <si>
    <t>բանջարաբոստանային մշակաբույսեր</t>
  </si>
  <si>
    <t>սեղանի ճակնդեղ</t>
  </si>
  <si>
    <t>ձմերուկ</t>
  </si>
  <si>
    <t>եգիպտացորեն</t>
  </si>
  <si>
    <t>զեյթուն</t>
  </si>
  <si>
    <t>աշնանացան ցորեն</t>
  </si>
  <si>
    <t>բազմամյա խոտաբույսեր</t>
  </si>
  <si>
    <t>հատապտուղ</t>
  </si>
  <si>
    <t>Լիճք</t>
  </si>
  <si>
    <t>Սեխ</t>
  </si>
  <si>
    <t xml:space="preserve"> Օհանավան</t>
  </si>
  <si>
    <t>կանաչ լոբի</t>
  </si>
  <si>
    <t>ոսպ</t>
  </si>
  <si>
    <t>2025 ԹՎԱԿԱՆԻՆ ՀԱՅԱՍՏԱՆԻ ՀԱՆՐԱՊԵՏՈՒԹՅԱՆ ԱՐԱԳԱԾՈՏՆԻ, ԱՐԱՐԱՏԻ, ԱՐՄԱՎԻՐԻ, ԳԵՂԱՐՔՈՒՆԻՔԻ, ԼՈՌՈՒ, ՇԻՐԱԿԻ ԵՎ ՏԱՎՈՒՇԻ ՄԱՐԶԵՐՈՒՄ ՏԵՂԱՑԱԾ ԿԱՐԿՈՒՏԻ ՀԵՏևԱՆՔՈՎ ՊԱՏՃԱՌՎԱԾ ՎՆԱՍՆԵՐԻ ԴԻՄԱՑ ՀՈՂՕԳՏԱԳՈՐԾՈՂՆԵՐԻՆ ԱՋԱԿՑՈՒԹՅԱՆ ԳՈՒՄԱՐՆԵՐԻ ՉԱՓԻ</t>
  </si>
  <si>
    <t>աշնանացան ցորեն,գարի</t>
  </si>
  <si>
    <r>
      <rPr>
        <sz val="12"/>
        <rFont val="GHEA Grapalat"/>
        <family val="3"/>
      </rPr>
      <t>գարնանացան հացահատիկայի</t>
    </r>
    <r>
      <rPr>
        <sz val="12"/>
        <color theme="1"/>
        <rFont val="GHEA Grapalat"/>
        <family val="3"/>
      </rPr>
      <t>ն մշակաբույսեր</t>
    </r>
  </si>
  <si>
    <t>այգի (տարբեր պտղատեսակներով)</t>
  </si>
  <si>
    <t>գարնանացան հացահատիկային մշակաբույսեր</t>
  </si>
  <si>
    <t>աշնանացան ցորեն/գարի</t>
  </si>
  <si>
    <t>խառը պտղատուներ</t>
  </si>
  <si>
    <t xml:space="preserve">"Հավելված N 2  
ՀՀ կառավարության 2025 թվականի 
  - - - - -  N - Լ որոշման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</si>
</sst>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Grapalat"/>
      <family val="3"/>
    </font>
    <font>
      <sz val="12"/>
      <color rgb="FF000000"/>
      <name val="Calibri"/>
      <family val="2"/>
    </font>
    <font>
      <b/>
      <sz val="14"/>
      <color theme="1"/>
      <name val="GHEA Grapalat"/>
      <family val="3"/>
    </font>
    <font>
      <sz val="12"/>
      <color theme="1"/>
      <name val="GHEA Grapalat"/>
      <family val="3"/>
    </font>
    <font>
      <b/>
      <sz val="16"/>
      <color theme="1"/>
      <name val="GHEA Grapalat"/>
      <family val="3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b/>
      <sz val="11"/>
      <color theme="1"/>
      <name val="GHEA Grapalat"/>
      <family val="3"/>
    </font>
    <font>
      <sz val="16"/>
      <color theme="1"/>
      <name val="GHEA Grapalat"/>
      <family val="3"/>
    </font>
    <font>
      <b/>
      <sz val="12"/>
      <color rgb="FF000000"/>
      <name val="GHEA Grapalat"/>
      <family val="3"/>
    </font>
    <font>
      <b/>
      <sz val="14"/>
      <color rgb="FF000000"/>
      <name val="GHEA Grapalat"/>
      <family val="3"/>
    </font>
    <font>
      <sz val="12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Alignment="1">
      <alignment wrapText="1"/>
    </xf>
    <xf numFmtId="164" fontId="1" fillId="0" borderId="1" xfId="1" applyFont="1" applyBorder="1" applyAlignment="1">
      <alignment horizontal="center" vertical="center" wrapText="1"/>
    </xf>
    <xf numFmtId="164" fontId="1" fillId="0" borderId="0" xfId="1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wrapText="1"/>
    </xf>
    <xf numFmtId="164" fontId="2" fillId="0" borderId="0" xfId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2" fillId="0" borderId="1" xfId="1" applyFont="1" applyFill="1" applyBorder="1" applyAlignment="1">
      <alignment wrapText="1"/>
    </xf>
    <xf numFmtId="2" fontId="8" fillId="2" borderId="6" xfId="0" applyNumberFormat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1" fillId="0" borderId="1" xfId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164" fontId="2" fillId="0" borderId="6" xfId="1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2" fillId="5" borderId="1" xfId="0" applyNumberFormat="1" applyFont="1" applyFill="1" applyBorder="1" applyAlignment="1">
      <alignment horizontal="center" vertical="center" wrapText="1"/>
    </xf>
    <xf numFmtId="164" fontId="1" fillId="5" borderId="1" xfId="1" applyFont="1" applyFill="1" applyBorder="1" applyAlignment="1">
      <alignment horizontal="center" vertical="center" wrapText="1"/>
    </xf>
    <xf numFmtId="164" fontId="2" fillId="5" borderId="1" xfId="1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2" fillId="5" borderId="1" xfId="0" applyFont="1" applyFill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164" fontId="2" fillId="0" borderId="6" xfId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2" fontId="15" fillId="0" borderId="1" xfId="1" applyNumberFormat="1" applyFont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2" fillId="0" borderId="1" xfId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wrapText="1"/>
    </xf>
    <xf numFmtId="164" fontId="8" fillId="2" borderId="4" xfId="1" applyFont="1" applyFill="1" applyBorder="1" applyAlignment="1">
      <alignment horizontal="center" wrapText="1"/>
    </xf>
    <xf numFmtId="164" fontId="10" fillId="2" borderId="2" xfId="1" applyFont="1" applyFill="1" applyBorder="1" applyAlignment="1">
      <alignment horizontal="center" wrapText="1"/>
    </xf>
    <xf numFmtId="164" fontId="10" fillId="2" borderId="4" xfId="1" applyFont="1" applyFill="1" applyBorder="1" applyAlignment="1">
      <alignment horizontal="center" wrapText="1"/>
    </xf>
    <xf numFmtId="164" fontId="12" fillId="2" borderId="2" xfId="1" applyFont="1" applyFill="1" applyBorder="1" applyAlignment="1">
      <alignment horizontal="center" wrapText="1"/>
    </xf>
    <xf numFmtId="164" fontId="12" fillId="2" borderId="4" xfId="1" applyFont="1" applyFill="1" applyBorder="1" applyAlignment="1">
      <alignment horizontal="center" wrapText="1"/>
    </xf>
    <xf numFmtId="164" fontId="11" fillId="2" borderId="2" xfId="1" applyFont="1" applyFill="1" applyBorder="1" applyAlignment="1">
      <alignment horizontal="center" wrapText="1"/>
    </xf>
    <xf numFmtId="164" fontId="11" fillId="2" borderId="4" xfId="1" applyFont="1" applyFill="1" applyBorder="1" applyAlignment="1">
      <alignment horizontal="center" wrapText="1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0" fillId="2" borderId="3" xfId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0" fillId="6" borderId="7" xfId="0" applyFill="1" applyBorder="1" applyAlignment="1">
      <alignment horizontal="center" vertical="center" textRotation="90" wrapText="1"/>
    </xf>
    <xf numFmtId="164" fontId="12" fillId="2" borderId="3" xfId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631"/>
  <sheetViews>
    <sheetView tabSelected="1" zoomScaleNormal="100" workbookViewId="0">
      <selection activeCell="H632" sqref="H632"/>
    </sheetView>
  </sheetViews>
  <sheetFormatPr defaultColWidth="9.140625" defaultRowHeight="17.25" x14ac:dyDescent="0.3"/>
  <cols>
    <col min="1" max="1" width="3.7109375" style="35" customWidth="1"/>
    <col min="2" max="2" width="8.7109375" style="35" customWidth="1"/>
    <col min="3" max="3" width="15" style="1" customWidth="1"/>
    <col min="4" max="4" width="20" style="1" customWidth="1"/>
    <col min="5" max="5" width="23.42578125" style="3" customWidth="1"/>
    <col min="6" max="6" width="16.28515625" style="67" customWidth="1"/>
    <col min="7" max="7" width="17.5703125" style="16" customWidth="1"/>
    <col min="8" max="8" width="21" style="7" customWidth="1"/>
    <col min="9" max="9" width="21.140625" style="7" customWidth="1"/>
    <col min="10" max="10" width="19.28515625" style="7" customWidth="1"/>
    <col min="11" max="11" width="18.7109375" style="7" customWidth="1"/>
    <col min="12" max="12" width="34.28515625" style="9" customWidth="1"/>
    <col min="13" max="13" width="17" style="7" customWidth="1"/>
    <col min="14" max="14" width="27.85546875" style="7" customWidth="1"/>
    <col min="15" max="15" width="20.42578125" style="1" customWidth="1"/>
    <col min="16" max="16" width="20.28515625" style="1" bestFit="1" customWidth="1"/>
    <col min="17" max="16384" width="9.140625" style="1"/>
  </cols>
  <sheetData>
    <row r="1" spans="1:237" ht="59.25" customHeight="1" x14ac:dyDescent="0.3">
      <c r="A1" s="134" t="s">
        <v>170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237" ht="46.5" customHeight="1" x14ac:dyDescent="0.3">
      <c r="A2" s="144" t="s">
        <v>163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237" s="4" customFormat="1" ht="106.5" customHeight="1" x14ac:dyDescent="0.3">
      <c r="A3" s="36" t="s">
        <v>5</v>
      </c>
      <c r="B3" s="37" t="s">
        <v>0</v>
      </c>
      <c r="C3" s="38" t="s">
        <v>1</v>
      </c>
      <c r="D3" s="38" t="s">
        <v>4</v>
      </c>
      <c r="E3" s="36" t="s">
        <v>2</v>
      </c>
      <c r="F3" s="39" t="s">
        <v>3</v>
      </c>
      <c r="G3" s="39" t="s">
        <v>21</v>
      </c>
      <c r="H3" s="40" t="s">
        <v>22</v>
      </c>
      <c r="I3" s="40" t="s">
        <v>98</v>
      </c>
      <c r="J3" s="40" t="s">
        <v>92</v>
      </c>
      <c r="K3" s="40" t="s">
        <v>93</v>
      </c>
      <c r="L3" s="40" t="s">
        <v>23</v>
      </c>
      <c r="M3" s="40" t="s">
        <v>95</v>
      </c>
      <c r="N3" s="40" t="s">
        <v>94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</row>
    <row r="4" spans="1:237" s="3" customFormat="1" ht="34.5" x14ac:dyDescent="0.25">
      <c r="A4" s="114">
        <v>1</v>
      </c>
      <c r="B4" s="101" t="s">
        <v>6</v>
      </c>
      <c r="C4" s="89" t="s">
        <v>12</v>
      </c>
      <c r="D4" s="89" t="s">
        <v>13</v>
      </c>
      <c r="E4" s="2" t="s">
        <v>166</v>
      </c>
      <c r="F4" s="58">
        <v>350</v>
      </c>
      <c r="G4" s="5">
        <v>85</v>
      </c>
      <c r="H4" s="6">
        <v>500000</v>
      </c>
      <c r="I4" s="6">
        <f>G4*H4/100</f>
        <v>425000</v>
      </c>
      <c r="J4" s="6">
        <f>H4*15/100</f>
        <v>75000</v>
      </c>
      <c r="K4" s="6">
        <f>I4-J4</f>
        <v>350000</v>
      </c>
      <c r="L4" s="8">
        <f t="shared" ref="L4:L26" si="0">K4*F4-N4</f>
        <v>93625000</v>
      </c>
      <c r="M4" s="6">
        <v>82500</v>
      </c>
      <c r="N4" s="6">
        <f t="shared" ref="N4:N26" si="1">M4*F4</f>
        <v>28875000</v>
      </c>
      <c r="O4" s="24"/>
      <c r="P4" s="24"/>
    </row>
    <row r="5" spans="1:237" s="3" customFormat="1" x14ac:dyDescent="0.25">
      <c r="A5" s="115"/>
      <c r="B5" s="102"/>
      <c r="C5" s="90"/>
      <c r="D5" s="90"/>
      <c r="E5" s="2" t="s">
        <v>33</v>
      </c>
      <c r="F5" s="58">
        <v>3</v>
      </c>
      <c r="G5" s="5">
        <v>80</v>
      </c>
      <c r="H5" s="6">
        <v>1000000</v>
      </c>
      <c r="I5" s="6">
        <f>G5*H5/100</f>
        <v>800000</v>
      </c>
      <c r="J5" s="6">
        <f t="shared" ref="J5:J26" si="2">H5*15/100</f>
        <v>150000</v>
      </c>
      <c r="K5" s="6">
        <f t="shared" ref="K5:K26" si="3">I5-J5</f>
        <v>650000</v>
      </c>
      <c r="L5" s="8">
        <f t="shared" si="0"/>
        <v>1702500</v>
      </c>
      <c r="M5" s="6">
        <v>82500</v>
      </c>
      <c r="N5" s="6">
        <f t="shared" si="1"/>
        <v>247500</v>
      </c>
    </row>
    <row r="6" spans="1:237" s="3" customFormat="1" ht="51.75" x14ac:dyDescent="0.25">
      <c r="A6" s="115"/>
      <c r="B6" s="102"/>
      <c r="C6" s="90"/>
      <c r="D6" s="90"/>
      <c r="E6" s="2" t="s">
        <v>167</v>
      </c>
      <c r="F6" s="58">
        <v>55</v>
      </c>
      <c r="G6" s="5">
        <v>80</v>
      </c>
      <c r="H6" s="6">
        <v>180000</v>
      </c>
      <c r="I6" s="6">
        <f t="shared" ref="I6:I26" si="4">G6*H6/100</f>
        <v>144000</v>
      </c>
      <c r="J6" s="6">
        <f t="shared" si="2"/>
        <v>27000</v>
      </c>
      <c r="K6" s="6">
        <f t="shared" si="3"/>
        <v>117000</v>
      </c>
      <c r="L6" s="8">
        <f t="shared" si="0"/>
        <v>4732200</v>
      </c>
      <c r="M6" s="6">
        <v>30960</v>
      </c>
      <c r="N6" s="6">
        <f t="shared" si="1"/>
        <v>1702800</v>
      </c>
    </row>
    <row r="7" spans="1:237" s="3" customFormat="1" x14ac:dyDescent="0.25">
      <c r="A7" s="115"/>
      <c r="B7" s="102"/>
      <c r="C7" s="90"/>
      <c r="D7" s="90"/>
      <c r="E7" s="2" t="s">
        <v>153</v>
      </c>
      <c r="F7" s="58">
        <v>10</v>
      </c>
      <c r="G7" s="5">
        <v>95</v>
      </c>
      <c r="H7" s="6">
        <v>180000</v>
      </c>
      <c r="I7" s="6">
        <f t="shared" si="4"/>
        <v>171000</v>
      </c>
      <c r="J7" s="6">
        <f t="shared" si="2"/>
        <v>27000</v>
      </c>
      <c r="K7" s="6">
        <f t="shared" si="3"/>
        <v>144000</v>
      </c>
      <c r="L7" s="8">
        <f t="shared" si="0"/>
        <v>1130400</v>
      </c>
      <c r="M7" s="6">
        <v>30960</v>
      </c>
      <c r="N7" s="6">
        <f t="shared" si="1"/>
        <v>309600</v>
      </c>
    </row>
    <row r="8" spans="1:237" s="3" customFormat="1" x14ac:dyDescent="0.25">
      <c r="A8" s="115"/>
      <c r="B8" s="102"/>
      <c r="C8" s="90"/>
      <c r="D8" s="90"/>
      <c r="E8" s="2" t="s">
        <v>125</v>
      </c>
      <c r="F8" s="58">
        <v>9</v>
      </c>
      <c r="G8" s="5">
        <v>95</v>
      </c>
      <c r="H8" s="6">
        <v>180000</v>
      </c>
      <c r="I8" s="6">
        <f t="shared" si="4"/>
        <v>171000</v>
      </c>
      <c r="J8" s="6">
        <f t="shared" si="2"/>
        <v>27000</v>
      </c>
      <c r="K8" s="6">
        <f t="shared" si="3"/>
        <v>144000</v>
      </c>
      <c r="L8" s="8">
        <f t="shared" si="0"/>
        <v>1017360</v>
      </c>
      <c r="M8" s="6">
        <v>30960</v>
      </c>
      <c r="N8" s="6">
        <f t="shared" si="1"/>
        <v>278640</v>
      </c>
    </row>
    <row r="9" spans="1:237" s="3" customFormat="1" ht="34.5" x14ac:dyDescent="0.25">
      <c r="A9" s="115"/>
      <c r="B9" s="102"/>
      <c r="C9" s="90"/>
      <c r="D9" s="2" t="s">
        <v>14</v>
      </c>
      <c r="E9" s="2" t="s">
        <v>166</v>
      </c>
      <c r="F9" s="58">
        <v>2</v>
      </c>
      <c r="G9" s="5">
        <v>55</v>
      </c>
      <c r="H9" s="6">
        <v>500000</v>
      </c>
      <c r="I9" s="6">
        <f t="shared" si="4"/>
        <v>275000</v>
      </c>
      <c r="J9" s="6">
        <f t="shared" si="2"/>
        <v>75000</v>
      </c>
      <c r="K9" s="6">
        <f t="shared" si="3"/>
        <v>200000</v>
      </c>
      <c r="L9" s="8">
        <f t="shared" si="0"/>
        <v>235000</v>
      </c>
      <c r="M9" s="6">
        <v>82500</v>
      </c>
      <c r="N9" s="6">
        <f t="shared" si="1"/>
        <v>165000</v>
      </c>
    </row>
    <row r="10" spans="1:237" s="3" customFormat="1" ht="34.5" x14ac:dyDescent="0.25">
      <c r="A10" s="115"/>
      <c r="B10" s="102"/>
      <c r="C10" s="90"/>
      <c r="D10" s="89" t="s">
        <v>15</v>
      </c>
      <c r="E10" s="2" t="s">
        <v>166</v>
      </c>
      <c r="F10" s="58">
        <v>69.150000000000006</v>
      </c>
      <c r="G10" s="5">
        <v>75</v>
      </c>
      <c r="H10" s="6">
        <v>500000</v>
      </c>
      <c r="I10" s="6">
        <f t="shared" si="4"/>
        <v>375000</v>
      </c>
      <c r="J10" s="6">
        <f t="shared" si="2"/>
        <v>75000</v>
      </c>
      <c r="K10" s="6">
        <f t="shared" si="3"/>
        <v>300000</v>
      </c>
      <c r="L10" s="8">
        <f t="shared" si="0"/>
        <v>15040125</v>
      </c>
      <c r="M10" s="6">
        <v>82500</v>
      </c>
      <c r="N10" s="6">
        <f t="shared" si="1"/>
        <v>5704875.0000000009</v>
      </c>
    </row>
    <row r="11" spans="1:237" s="3" customFormat="1" x14ac:dyDescent="0.25">
      <c r="A11" s="115"/>
      <c r="B11" s="102"/>
      <c r="C11" s="90"/>
      <c r="D11" s="90"/>
      <c r="E11" s="2" t="s">
        <v>33</v>
      </c>
      <c r="F11" s="58">
        <v>3.65</v>
      </c>
      <c r="G11" s="5">
        <v>70</v>
      </c>
      <c r="H11" s="6">
        <v>1000000</v>
      </c>
      <c r="I11" s="6">
        <f t="shared" si="4"/>
        <v>700000</v>
      </c>
      <c r="J11" s="6">
        <f t="shared" si="2"/>
        <v>150000</v>
      </c>
      <c r="K11" s="6">
        <f t="shared" si="3"/>
        <v>550000</v>
      </c>
      <c r="L11" s="8">
        <f t="shared" si="0"/>
        <v>1706375</v>
      </c>
      <c r="M11" s="6">
        <v>82500</v>
      </c>
      <c r="N11" s="6">
        <f t="shared" si="1"/>
        <v>301125</v>
      </c>
    </row>
    <row r="12" spans="1:237" s="3" customFormat="1" ht="51.75" x14ac:dyDescent="0.25">
      <c r="A12" s="115"/>
      <c r="B12" s="102"/>
      <c r="C12" s="90"/>
      <c r="D12" s="90"/>
      <c r="E12" s="2" t="s">
        <v>167</v>
      </c>
      <c r="F12" s="58">
        <v>91.4</v>
      </c>
      <c r="G12" s="5">
        <v>75</v>
      </c>
      <c r="H12" s="6">
        <v>180000</v>
      </c>
      <c r="I12" s="6">
        <f t="shared" si="4"/>
        <v>135000</v>
      </c>
      <c r="J12" s="6">
        <f t="shared" si="2"/>
        <v>27000</v>
      </c>
      <c r="K12" s="6">
        <f t="shared" si="3"/>
        <v>108000</v>
      </c>
      <c r="L12" s="8">
        <f t="shared" si="0"/>
        <v>7041456</v>
      </c>
      <c r="M12" s="6">
        <v>30960</v>
      </c>
      <c r="N12" s="6">
        <f t="shared" si="1"/>
        <v>2829744</v>
      </c>
    </row>
    <row r="13" spans="1:237" s="3" customFormat="1" x14ac:dyDescent="0.25">
      <c r="A13" s="115"/>
      <c r="B13" s="102"/>
      <c r="C13" s="90"/>
      <c r="D13" s="90"/>
      <c r="E13" s="2" t="s">
        <v>153</v>
      </c>
      <c r="F13" s="58">
        <v>27.4</v>
      </c>
      <c r="G13" s="5">
        <v>75</v>
      </c>
      <c r="H13" s="6">
        <v>180000</v>
      </c>
      <c r="I13" s="6">
        <f t="shared" si="4"/>
        <v>135000</v>
      </c>
      <c r="J13" s="6">
        <f t="shared" si="2"/>
        <v>27000</v>
      </c>
      <c r="K13" s="6">
        <f t="shared" si="3"/>
        <v>108000</v>
      </c>
      <c r="L13" s="8">
        <f t="shared" si="0"/>
        <v>2110896</v>
      </c>
      <c r="M13" s="6">
        <v>30960</v>
      </c>
      <c r="N13" s="6">
        <f t="shared" si="1"/>
        <v>848304</v>
      </c>
    </row>
    <row r="14" spans="1:237" s="3" customFormat="1" x14ac:dyDescent="0.25">
      <c r="A14" s="115"/>
      <c r="B14" s="102"/>
      <c r="C14" s="90"/>
      <c r="D14" s="90"/>
      <c r="E14" s="2" t="s">
        <v>125</v>
      </c>
      <c r="F14" s="58">
        <v>8</v>
      </c>
      <c r="G14" s="5">
        <v>95</v>
      </c>
      <c r="H14" s="6">
        <v>180000</v>
      </c>
      <c r="I14" s="6">
        <f t="shared" si="4"/>
        <v>171000</v>
      </c>
      <c r="J14" s="6">
        <f t="shared" si="2"/>
        <v>27000</v>
      </c>
      <c r="K14" s="6">
        <f t="shared" si="3"/>
        <v>144000</v>
      </c>
      <c r="L14" s="8">
        <f t="shared" si="0"/>
        <v>904320</v>
      </c>
      <c r="M14" s="6">
        <v>30960</v>
      </c>
      <c r="N14" s="6">
        <f t="shared" si="1"/>
        <v>247680</v>
      </c>
    </row>
    <row r="15" spans="1:237" s="3" customFormat="1" ht="34.5" x14ac:dyDescent="0.25">
      <c r="A15" s="115"/>
      <c r="B15" s="102"/>
      <c r="C15" s="90"/>
      <c r="D15" s="90"/>
      <c r="E15" s="2" t="s">
        <v>150</v>
      </c>
      <c r="F15" s="58">
        <v>1.1000000000000001</v>
      </c>
      <c r="G15" s="5">
        <v>95</v>
      </c>
      <c r="H15" s="6">
        <v>500000</v>
      </c>
      <c r="I15" s="6">
        <f t="shared" si="4"/>
        <v>475000</v>
      </c>
      <c r="J15" s="6">
        <f t="shared" si="2"/>
        <v>75000</v>
      </c>
      <c r="K15" s="6">
        <f t="shared" si="3"/>
        <v>400000</v>
      </c>
      <c r="L15" s="8">
        <f t="shared" si="0"/>
        <v>343200.00000000006</v>
      </c>
      <c r="M15" s="6">
        <v>88000</v>
      </c>
      <c r="N15" s="6">
        <f t="shared" si="1"/>
        <v>96800.000000000015</v>
      </c>
    </row>
    <row r="16" spans="1:237" s="3" customFormat="1" ht="34.5" x14ac:dyDescent="0.25">
      <c r="A16" s="115"/>
      <c r="B16" s="102"/>
      <c r="C16" s="90"/>
      <c r="D16" s="89" t="s">
        <v>16</v>
      </c>
      <c r="E16" s="2" t="s">
        <v>166</v>
      </c>
      <c r="F16" s="58">
        <v>150</v>
      </c>
      <c r="G16" s="5">
        <v>75</v>
      </c>
      <c r="H16" s="6">
        <v>500000</v>
      </c>
      <c r="I16" s="6">
        <f t="shared" si="4"/>
        <v>375000</v>
      </c>
      <c r="J16" s="6">
        <f t="shared" si="2"/>
        <v>75000</v>
      </c>
      <c r="K16" s="6">
        <f t="shared" si="3"/>
        <v>300000</v>
      </c>
      <c r="L16" s="8">
        <f t="shared" si="0"/>
        <v>32625000</v>
      </c>
      <c r="M16" s="6">
        <v>82500</v>
      </c>
      <c r="N16" s="6">
        <f t="shared" si="1"/>
        <v>12375000</v>
      </c>
    </row>
    <row r="17" spans="1:237" s="3" customFormat="1" x14ac:dyDescent="0.25">
      <c r="A17" s="115"/>
      <c r="B17" s="102"/>
      <c r="C17" s="90"/>
      <c r="D17" s="90"/>
      <c r="E17" s="2" t="s">
        <v>33</v>
      </c>
      <c r="F17" s="58">
        <v>4</v>
      </c>
      <c r="G17" s="5">
        <v>70</v>
      </c>
      <c r="H17" s="6">
        <v>1000000</v>
      </c>
      <c r="I17" s="6">
        <f t="shared" si="4"/>
        <v>700000</v>
      </c>
      <c r="J17" s="6">
        <f t="shared" si="2"/>
        <v>150000</v>
      </c>
      <c r="K17" s="6">
        <f t="shared" si="3"/>
        <v>550000</v>
      </c>
      <c r="L17" s="8">
        <f t="shared" si="0"/>
        <v>1870000</v>
      </c>
      <c r="M17" s="6">
        <v>82500</v>
      </c>
      <c r="N17" s="6">
        <f t="shared" si="1"/>
        <v>330000</v>
      </c>
    </row>
    <row r="18" spans="1:237" s="3" customFormat="1" ht="51.75" x14ac:dyDescent="0.25">
      <c r="A18" s="115"/>
      <c r="B18" s="102"/>
      <c r="C18" s="90"/>
      <c r="D18" s="90"/>
      <c r="E18" s="2" t="s">
        <v>165</v>
      </c>
      <c r="F18" s="58">
        <v>70</v>
      </c>
      <c r="G18" s="5">
        <v>80</v>
      </c>
      <c r="H18" s="6">
        <v>180000</v>
      </c>
      <c r="I18" s="6">
        <f t="shared" si="4"/>
        <v>144000</v>
      </c>
      <c r="J18" s="6">
        <f t="shared" si="2"/>
        <v>27000</v>
      </c>
      <c r="K18" s="6">
        <f t="shared" si="3"/>
        <v>117000</v>
      </c>
      <c r="L18" s="8">
        <f t="shared" si="0"/>
        <v>6022800</v>
      </c>
      <c r="M18" s="6">
        <v>30960</v>
      </c>
      <c r="N18" s="6">
        <f t="shared" si="1"/>
        <v>2167200</v>
      </c>
    </row>
    <row r="19" spans="1:237" s="3" customFormat="1" x14ac:dyDescent="0.25">
      <c r="A19" s="115"/>
      <c r="B19" s="102"/>
      <c r="C19" s="90"/>
      <c r="D19" s="90"/>
      <c r="E19" s="2" t="s">
        <v>153</v>
      </c>
      <c r="F19" s="58">
        <v>98</v>
      </c>
      <c r="G19" s="5">
        <v>85</v>
      </c>
      <c r="H19" s="6">
        <v>180000</v>
      </c>
      <c r="I19" s="6">
        <f t="shared" si="4"/>
        <v>153000</v>
      </c>
      <c r="J19" s="6">
        <f t="shared" si="2"/>
        <v>27000</v>
      </c>
      <c r="K19" s="6">
        <f t="shared" si="3"/>
        <v>126000</v>
      </c>
      <c r="L19" s="8">
        <f t="shared" si="0"/>
        <v>9313920</v>
      </c>
      <c r="M19" s="6">
        <v>30960</v>
      </c>
      <c r="N19" s="6">
        <f t="shared" si="1"/>
        <v>3034080</v>
      </c>
    </row>
    <row r="20" spans="1:237" s="3" customFormat="1" ht="34.5" x14ac:dyDescent="0.25">
      <c r="A20" s="115"/>
      <c r="B20" s="102"/>
      <c r="C20" s="90"/>
      <c r="D20" s="90"/>
      <c r="E20" s="2" t="s">
        <v>150</v>
      </c>
      <c r="F20" s="58">
        <v>10</v>
      </c>
      <c r="G20" s="5">
        <v>95</v>
      </c>
      <c r="H20" s="6">
        <v>500000</v>
      </c>
      <c r="I20" s="6">
        <f t="shared" si="4"/>
        <v>475000</v>
      </c>
      <c r="J20" s="6">
        <f t="shared" si="2"/>
        <v>75000</v>
      </c>
      <c r="K20" s="6">
        <f t="shared" si="3"/>
        <v>400000</v>
      </c>
      <c r="L20" s="8">
        <f t="shared" si="0"/>
        <v>3120000</v>
      </c>
      <c r="M20" s="6">
        <v>88000</v>
      </c>
      <c r="N20" s="6">
        <f t="shared" si="1"/>
        <v>880000</v>
      </c>
    </row>
    <row r="21" spans="1:237" s="3" customFormat="1" x14ac:dyDescent="0.25">
      <c r="A21" s="115"/>
      <c r="B21" s="102"/>
      <c r="C21" s="89" t="s">
        <v>10</v>
      </c>
      <c r="D21" s="89" t="s">
        <v>9</v>
      </c>
      <c r="E21" s="2" t="s">
        <v>155</v>
      </c>
      <c r="F21" s="58">
        <v>92</v>
      </c>
      <c r="G21" s="5">
        <v>90</v>
      </c>
      <c r="H21" s="6">
        <v>200000</v>
      </c>
      <c r="I21" s="6">
        <f t="shared" si="4"/>
        <v>180000</v>
      </c>
      <c r="J21" s="6">
        <f t="shared" si="2"/>
        <v>30000</v>
      </c>
      <c r="K21" s="6">
        <f t="shared" si="3"/>
        <v>150000</v>
      </c>
      <c r="L21" s="8">
        <f t="shared" si="0"/>
        <v>10951680</v>
      </c>
      <c r="M21" s="6">
        <v>30960</v>
      </c>
      <c r="N21" s="6">
        <f t="shared" si="1"/>
        <v>2848320</v>
      </c>
    </row>
    <row r="22" spans="1:237" s="3" customFormat="1" ht="34.5" x14ac:dyDescent="0.25">
      <c r="A22" s="115"/>
      <c r="B22" s="102"/>
      <c r="C22" s="90"/>
      <c r="D22" s="90"/>
      <c r="E22" s="2" t="s">
        <v>156</v>
      </c>
      <c r="F22" s="58">
        <v>5</v>
      </c>
      <c r="G22" s="5">
        <v>85</v>
      </c>
      <c r="H22" s="6">
        <v>100000</v>
      </c>
      <c r="I22" s="6">
        <f t="shared" si="4"/>
        <v>85000</v>
      </c>
      <c r="J22" s="6">
        <f t="shared" si="2"/>
        <v>15000</v>
      </c>
      <c r="K22" s="6">
        <f t="shared" si="3"/>
        <v>70000</v>
      </c>
      <c r="L22" s="8">
        <f t="shared" si="0"/>
        <v>275000</v>
      </c>
      <c r="M22" s="6">
        <v>15000</v>
      </c>
      <c r="N22" s="6">
        <f t="shared" si="1"/>
        <v>75000</v>
      </c>
    </row>
    <row r="23" spans="1:237" s="3" customFormat="1" ht="34.5" x14ac:dyDescent="0.25">
      <c r="A23" s="115"/>
      <c r="B23" s="102"/>
      <c r="C23" s="90"/>
      <c r="D23" s="90"/>
      <c r="E23" s="72" t="s">
        <v>147</v>
      </c>
      <c r="F23" s="58">
        <v>1.7</v>
      </c>
      <c r="G23" s="5">
        <v>85</v>
      </c>
      <c r="H23" s="6">
        <v>180000</v>
      </c>
      <c r="I23" s="6">
        <f t="shared" si="4"/>
        <v>153000</v>
      </c>
      <c r="J23" s="6">
        <f t="shared" si="2"/>
        <v>27000</v>
      </c>
      <c r="K23" s="6">
        <f t="shared" si="3"/>
        <v>126000</v>
      </c>
      <c r="L23" s="8">
        <f t="shared" si="0"/>
        <v>161568</v>
      </c>
      <c r="M23" s="6">
        <v>30960</v>
      </c>
      <c r="N23" s="6">
        <f t="shared" si="1"/>
        <v>52632</v>
      </c>
    </row>
    <row r="24" spans="1:237" s="3" customFormat="1" x14ac:dyDescent="0.25">
      <c r="A24" s="115"/>
      <c r="B24" s="102"/>
      <c r="C24" s="90"/>
      <c r="D24" s="90"/>
      <c r="E24" s="2" t="s">
        <v>157</v>
      </c>
      <c r="F24" s="58">
        <v>0.06</v>
      </c>
      <c r="G24" s="5">
        <v>85</v>
      </c>
      <c r="H24" s="6">
        <v>500000</v>
      </c>
      <c r="I24" s="6">
        <f t="shared" si="4"/>
        <v>425000</v>
      </c>
      <c r="J24" s="6">
        <f t="shared" si="2"/>
        <v>75000</v>
      </c>
      <c r="K24" s="6">
        <f t="shared" si="3"/>
        <v>350000</v>
      </c>
      <c r="L24" s="8">
        <f t="shared" si="0"/>
        <v>18000</v>
      </c>
      <c r="M24" s="6">
        <v>50000</v>
      </c>
      <c r="N24" s="6">
        <f t="shared" si="1"/>
        <v>3000</v>
      </c>
    </row>
    <row r="25" spans="1:237" s="3" customFormat="1" x14ac:dyDescent="0.25">
      <c r="A25" s="115"/>
      <c r="B25" s="102"/>
      <c r="C25" s="90"/>
      <c r="D25" s="2" t="s">
        <v>10</v>
      </c>
      <c r="E25" s="2" t="s">
        <v>155</v>
      </c>
      <c r="F25" s="58">
        <v>108.25</v>
      </c>
      <c r="G25" s="5">
        <v>65</v>
      </c>
      <c r="H25" s="6">
        <v>200000</v>
      </c>
      <c r="I25" s="6">
        <f t="shared" si="4"/>
        <v>130000</v>
      </c>
      <c r="J25" s="6">
        <f t="shared" si="2"/>
        <v>30000</v>
      </c>
      <c r="K25" s="6">
        <f>I25-J25</f>
        <v>100000</v>
      </c>
      <c r="L25" s="8">
        <f t="shared" si="0"/>
        <v>7473580</v>
      </c>
      <c r="M25" s="6">
        <v>30960</v>
      </c>
      <c r="N25" s="6">
        <f t="shared" si="1"/>
        <v>3351420</v>
      </c>
    </row>
    <row r="26" spans="1:237" s="3" customFormat="1" ht="21" customHeight="1" x14ac:dyDescent="0.25">
      <c r="A26" s="115"/>
      <c r="B26" s="102"/>
      <c r="C26" s="90"/>
      <c r="D26" s="2" t="s">
        <v>11</v>
      </c>
      <c r="E26" s="2" t="s">
        <v>155</v>
      </c>
      <c r="F26" s="58">
        <v>76.5</v>
      </c>
      <c r="G26" s="5">
        <v>65</v>
      </c>
      <c r="H26" s="6">
        <v>200000</v>
      </c>
      <c r="I26" s="6">
        <f t="shared" si="4"/>
        <v>130000</v>
      </c>
      <c r="J26" s="6">
        <f t="shared" si="2"/>
        <v>30000</v>
      </c>
      <c r="K26" s="6">
        <f t="shared" si="3"/>
        <v>100000</v>
      </c>
      <c r="L26" s="8">
        <f t="shared" si="0"/>
        <v>5281560</v>
      </c>
      <c r="M26" s="6">
        <v>30960</v>
      </c>
      <c r="N26" s="6">
        <f t="shared" si="1"/>
        <v>2368440</v>
      </c>
    </row>
    <row r="27" spans="1:237" s="18" customFormat="1" ht="34.5" customHeight="1" x14ac:dyDescent="0.25">
      <c r="A27" s="120" t="s">
        <v>32</v>
      </c>
      <c r="B27" s="121"/>
      <c r="C27" s="121"/>
      <c r="D27" s="121"/>
      <c r="E27" s="122"/>
      <c r="F27" s="20">
        <f>SUM(F4:F26)</f>
        <v>1245.2099999999998</v>
      </c>
      <c r="G27" s="20">
        <f>AVERAGE(G4:G26)</f>
        <v>80.652173913043484</v>
      </c>
      <c r="H27" s="130"/>
      <c r="I27" s="131"/>
      <c r="J27" s="131"/>
      <c r="K27" s="132"/>
      <c r="L27" s="23">
        <f>SUM(L4:L26)</f>
        <v>206701940</v>
      </c>
      <c r="M27" s="81"/>
      <c r="N27" s="82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</row>
    <row r="28" spans="1:237" s="3" customFormat="1" ht="17.25" customHeight="1" x14ac:dyDescent="0.25">
      <c r="A28" s="137">
        <v>2</v>
      </c>
      <c r="B28" s="139" t="s">
        <v>8</v>
      </c>
      <c r="C28" s="89" t="s">
        <v>17</v>
      </c>
      <c r="D28" s="89" t="s">
        <v>18</v>
      </c>
      <c r="E28" s="2" t="s">
        <v>36</v>
      </c>
      <c r="F28" s="58">
        <v>16.3</v>
      </c>
      <c r="G28" s="5">
        <v>80</v>
      </c>
      <c r="H28" s="6">
        <v>1000000</v>
      </c>
      <c r="I28" s="6">
        <f>G28*H28/100</f>
        <v>800000</v>
      </c>
      <c r="J28" s="6">
        <f>H28*15/100</f>
        <v>150000</v>
      </c>
      <c r="K28" s="6">
        <f>I28-J28</f>
        <v>650000</v>
      </c>
      <c r="L28" s="8">
        <f t="shared" ref="L28:L65" si="5">K28*F28-N28</f>
        <v>8658560</v>
      </c>
      <c r="M28" s="6">
        <v>118800</v>
      </c>
      <c r="N28" s="6">
        <f t="shared" ref="N28:N65" si="6">M28*F28</f>
        <v>1936440</v>
      </c>
      <c r="O28" s="24"/>
    </row>
    <row r="29" spans="1:237" s="3" customFormat="1" x14ac:dyDescent="0.3">
      <c r="A29" s="137"/>
      <c r="B29" s="140"/>
      <c r="C29" s="90"/>
      <c r="D29" s="90"/>
      <c r="E29" s="2" t="s">
        <v>46</v>
      </c>
      <c r="F29" s="58">
        <v>10.93</v>
      </c>
      <c r="G29" s="5">
        <v>80</v>
      </c>
      <c r="H29" s="13">
        <v>600000</v>
      </c>
      <c r="I29" s="6">
        <f t="shared" ref="I29:I88" si="7">G29*H29/100</f>
        <v>480000</v>
      </c>
      <c r="J29" s="6">
        <f t="shared" ref="J29:J88" si="8">H29*15/100</f>
        <v>90000</v>
      </c>
      <c r="K29" s="6">
        <f t="shared" ref="K29:K69" si="9">I29-J29</f>
        <v>390000</v>
      </c>
      <c r="L29" s="8">
        <f t="shared" si="5"/>
        <v>3694340</v>
      </c>
      <c r="M29" s="6">
        <v>52000</v>
      </c>
      <c r="N29" s="6">
        <f t="shared" si="6"/>
        <v>568360</v>
      </c>
    </row>
    <row r="30" spans="1:237" s="3" customFormat="1" x14ac:dyDescent="0.25">
      <c r="A30" s="137"/>
      <c r="B30" s="140"/>
      <c r="C30" s="90"/>
      <c r="D30" s="90"/>
      <c r="E30" s="2" t="s">
        <v>40</v>
      </c>
      <c r="F30" s="58">
        <v>20.309999999999999</v>
      </c>
      <c r="G30" s="5">
        <v>80</v>
      </c>
      <c r="H30" s="6">
        <v>600000</v>
      </c>
      <c r="I30" s="6">
        <f t="shared" si="7"/>
        <v>480000</v>
      </c>
      <c r="J30" s="6">
        <f t="shared" si="8"/>
        <v>90000</v>
      </c>
      <c r="K30" s="6">
        <f t="shared" si="9"/>
        <v>390000</v>
      </c>
      <c r="L30" s="8">
        <f t="shared" si="5"/>
        <v>5743667.9999999991</v>
      </c>
      <c r="M30" s="6">
        <v>107200</v>
      </c>
      <c r="N30" s="6">
        <f t="shared" si="6"/>
        <v>2177232</v>
      </c>
    </row>
    <row r="31" spans="1:237" s="3" customFormat="1" x14ac:dyDescent="0.25">
      <c r="A31" s="137"/>
      <c r="B31" s="140"/>
      <c r="C31" s="90"/>
      <c r="D31" s="90"/>
      <c r="E31" s="2" t="s">
        <v>37</v>
      </c>
      <c r="F31" s="58">
        <v>3.04</v>
      </c>
      <c r="G31" s="5">
        <v>80</v>
      </c>
      <c r="H31" s="6">
        <v>800000</v>
      </c>
      <c r="I31" s="6">
        <f t="shared" si="7"/>
        <v>640000</v>
      </c>
      <c r="J31" s="6">
        <f t="shared" si="8"/>
        <v>120000</v>
      </c>
      <c r="K31" s="6">
        <f t="shared" si="9"/>
        <v>520000</v>
      </c>
      <c r="L31" s="8">
        <f t="shared" si="5"/>
        <v>1167360</v>
      </c>
      <c r="M31" s="6">
        <v>136000</v>
      </c>
      <c r="N31" s="6">
        <f t="shared" si="6"/>
        <v>413440</v>
      </c>
    </row>
    <row r="32" spans="1:237" s="3" customFormat="1" ht="34.5" x14ac:dyDescent="0.25">
      <c r="A32" s="137"/>
      <c r="B32" s="140"/>
      <c r="C32" s="90"/>
      <c r="D32" s="90"/>
      <c r="E32" s="2" t="s">
        <v>166</v>
      </c>
      <c r="F32" s="58">
        <v>1.31</v>
      </c>
      <c r="G32" s="5">
        <v>80</v>
      </c>
      <c r="H32" s="6">
        <v>500000</v>
      </c>
      <c r="I32" s="6">
        <f t="shared" si="7"/>
        <v>400000</v>
      </c>
      <c r="J32" s="6">
        <f t="shared" si="8"/>
        <v>75000</v>
      </c>
      <c r="K32" s="6">
        <f t="shared" si="9"/>
        <v>325000</v>
      </c>
      <c r="L32" s="8">
        <f t="shared" si="5"/>
        <v>306278</v>
      </c>
      <c r="M32" s="6">
        <v>91200</v>
      </c>
      <c r="N32" s="6">
        <f t="shared" si="6"/>
        <v>119472</v>
      </c>
    </row>
    <row r="33" spans="1:14" s="3" customFormat="1" x14ac:dyDescent="0.25">
      <c r="A33" s="137"/>
      <c r="B33" s="140"/>
      <c r="C33" s="90"/>
      <c r="D33" s="90"/>
      <c r="E33" s="2" t="s">
        <v>33</v>
      </c>
      <c r="F33" s="58">
        <v>29.6</v>
      </c>
      <c r="G33" s="5">
        <v>80</v>
      </c>
      <c r="H33" s="6">
        <v>1000000</v>
      </c>
      <c r="I33" s="6">
        <f t="shared" si="7"/>
        <v>800000</v>
      </c>
      <c r="J33" s="6">
        <f t="shared" si="8"/>
        <v>150000</v>
      </c>
      <c r="K33" s="6">
        <f t="shared" si="9"/>
        <v>650000</v>
      </c>
      <c r="L33" s="8">
        <f t="shared" si="5"/>
        <v>16798000</v>
      </c>
      <c r="M33" s="6">
        <v>82500</v>
      </c>
      <c r="N33" s="6">
        <f t="shared" si="6"/>
        <v>2442000</v>
      </c>
    </row>
    <row r="34" spans="1:14" s="3" customFormat="1" ht="34.5" x14ac:dyDescent="0.25">
      <c r="A34" s="137"/>
      <c r="B34" s="140"/>
      <c r="C34" s="90"/>
      <c r="D34" s="90"/>
      <c r="E34" s="2" t="s">
        <v>150</v>
      </c>
      <c r="F34" s="58">
        <v>3.29</v>
      </c>
      <c r="G34" s="5">
        <v>80</v>
      </c>
      <c r="H34" s="6">
        <v>500000</v>
      </c>
      <c r="I34" s="6">
        <f t="shared" si="7"/>
        <v>400000</v>
      </c>
      <c r="J34" s="6">
        <f t="shared" si="8"/>
        <v>75000</v>
      </c>
      <c r="K34" s="6">
        <f t="shared" si="9"/>
        <v>325000</v>
      </c>
      <c r="L34" s="8">
        <f t="shared" si="5"/>
        <v>779730</v>
      </c>
      <c r="M34" s="6">
        <v>88000</v>
      </c>
      <c r="N34" s="6">
        <f t="shared" si="6"/>
        <v>289520</v>
      </c>
    </row>
    <row r="35" spans="1:14" s="3" customFormat="1" ht="34.5" x14ac:dyDescent="0.25">
      <c r="A35" s="137"/>
      <c r="B35" s="140"/>
      <c r="C35" s="90"/>
      <c r="D35" s="91"/>
      <c r="E35" s="2" t="s">
        <v>150</v>
      </c>
      <c r="F35" s="58">
        <v>3.32</v>
      </c>
      <c r="G35" s="5">
        <v>80</v>
      </c>
      <c r="H35" s="6">
        <v>500000</v>
      </c>
      <c r="I35" s="6">
        <f t="shared" si="7"/>
        <v>400000</v>
      </c>
      <c r="J35" s="6">
        <f t="shared" si="8"/>
        <v>75000</v>
      </c>
      <c r="K35" s="6">
        <f t="shared" si="9"/>
        <v>325000</v>
      </c>
      <c r="L35" s="8">
        <f t="shared" si="5"/>
        <v>786840</v>
      </c>
      <c r="M35" s="6">
        <v>88000</v>
      </c>
      <c r="N35" s="6">
        <f t="shared" si="6"/>
        <v>292160</v>
      </c>
    </row>
    <row r="36" spans="1:14" s="3" customFormat="1" ht="17.25" customHeight="1" x14ac:dyDescent="0.25">
      <c r="A36" s="137"/>
      <c r="B36" s="140"/>
      <c r="C36" s="90"/>
      <c r="D36" s="89" t="s">
        <v>19</v>
      </c>
      <c r="E36" s="2" t="s">
        <v>36</v>
      </c>
      <c r="F36" s="58">
        <v>97.39</v>
      </c>
      <c r="G36" s="5">
        <v>90</v>
      </c>
      <c r="H36" s="6">
        <v>1000000</v>
      </c>
      <c r="I36" s="6">
        <f t="shared" si="7"/>
        <v>900000</v>
      </c>
      <c r="J36" s="6">
        <f t="shared" si="8"/>
        <v>150000</v>
      </c>
      <c r="K36" s="6">
        <f t="shared" si="9"/>
        <v>750000</v>
      </c>
      <c r="L36" s="8">
        <f t="shared" si="5"/>
        <v>61472568</v>
      </c>
      <c r="M36" s="6">
        <v>118800</v>
      </c>
      <c r="N36" s="6">
        <f t="shared" si="6"/>
        <v>11569932</v>
      </c>
    </row>
    <row r="37" spans="1:14" s="3" customFormat="1" x14ac:dyDescent="0.3">
      <c r="A37" s="137"/>
      <c r="B37" s="140"/>
      <c r="C37" s="90"/>
      <c r="D37" s="90"/>
      <c r="E37" s="2" t="s">
        <v>46</v>
      </c>
      <c r="F37" s="58">
        <v>53.18</v>
      </c>
      <c r="G37" s="5">
        <v>90</v>
      </c>
      <c r="H37" s="13">
        <v>600000</v>
      </c>
      <c r="I37" s="6">
        <f t="shared" si="7"/>
        <v>540000</v>
      </c>
      <c r="J37" s="6">
        <f t="shared" si="8"/>
        <v>90000</v>
      </c>
      <c r="K37" s="6">
        <f t="shared" si="9"/>
        <v>450000</v>
      </c>
      <c r="L37" s="8">
        <f t="shared" si="5"/>
        <v>21165640</v>
      </c>
      <c r="M37" s="6">
        <v>52000</v>
      </c>
      <c r="N37" s="6">
        <f t="shared" si="6"/>
        <v>2765360</v>
      </c>
    </row>
    <row r="38" spans="1:14" s="3" customFormat="1" x14ac:dyDescent="0.25">
      <c r="A38" s="137"/>
      <c r="B38" s="140"/>
      <c r="C38" s="90"/>
      <c r="D38" s="90"/>
      <c r="E38" s="2" t="s">
        <v>40</v>
      </c>
      <c r="F38" s="58">
        <v>79.17</v>
      </c>
      <c r="G38" s="5">
        <v>90</v>
      </c>
      <c r="H38" s="6">
        <v>600000</v>
      </c>
      <c r="I38" s="6">
        <f t="shared" si="7"/>
        <v>540000</v>
      </c>
      <c r="J38" s="6">
        <f t="shared" si="8"/>
        <v>90000</v>
      </c>
      <c r="K38" s="6">
        <f t="shared" si="9"/>
        <v>450000</v>
      </c>
      <c r="L38" s="8">
        <f t="shared" si="5"/>
        <v>27139476</v>
      </c>
      <c r="M38" s="6">
        <v>107200</v>
      </c>
      <c r="N38" s="6">
        <f t="shared" si="6"/>
        <v>8487024</v>
      </c>
    </row>
    <row r="39" spans="1:14" s="3" customFormat="1" x14ac:dyDescent="0.25">
      <c r="A39" s="137"/>
      <c r="B39" s="140"/>
      <c r="C39" s="90"/>
      <c r="D39" s="90"/>
      <c r="E39" s="2" t="s">
        <v>37</v>
      </c>
      <c r="F39" s="58">
        <v>56.79</v>
      </c>
      <c r="G39" s="5">
        <v>90</v>
      </c>
      <c r="H39" s="6">
        <v>800000</v>
      </c>
      <c r="I39" s="6">
        <f t="shared" si="7"/>
        <v>720000</v>
      </c>
      <c r="J39" s="6">
        <f t="shared" si="8"/>
        <v>120000</v>
      </c>
      <c r="K39" s="6">
        <f t="shared" si="9"/>
        <v>600000</v>
      </c>
      <c r="L39" s="8">
        <f t="shared" si="5"/>
        <v>26350560</v>
      </c>
      <c r="M39" s="6">
        <v>136000</v>
      </c>
      <c r="N39" s="6">
        <f t="shared" si="6"/>
        <v>7723440</v>
      </c>
    </row>
    <row r="40" spans="1:14" s="3" customFormat="1" ht="34.5" x14ac:dyDescent="0.25">
      <c r="A40" s="137"/>
      <c r="B40" s="140"/>
      <c r="C40" s="90"/>
      <c r="D40" s="90"/>
      <c r="E40" s="2" t="s">
        <v>166</v>
      </c>
      <c r="F40" s="58">
        <v>5.55</v>
      </c>
      <c r="G40" s="5">
        <v>90</v>
      </c>
      <c r="H40" s="6">
        <v>500000</v>
      </c>
      <c r="I40" s="6">
        <f t="shared" si="7"/>
        <v>450000</v>
      </c>
      <c r="J40" s="6">
        <f t="shared" si="8"/>
        <v>75000</v>
      </c>
      <c r="K40" s="6">
        <f t="shared" si="9"/>
        <v>375000</v>
      </c>
      <c r="L40" s="8">
        <f t="shared" si="5"/>
        <v>1575090</v>
      </c>
      <c r="M40" s="6">
        <v>91200</v>
      </c>
      <c r="N40" s="6">
        <f t="shared" si="6"/>
        <v>506160</v>
      </c>
    </row>
    <row r="41" spans="1:14" s="3" customFormat="1" x14ac:dyDescent="0.25">
      <c r="A41" s="137"/>
      <c r="B41" s="140"/>
      <c r="C41" s="90"/>
      <c r="D41" s="90"/>
      <c r="E41" s="2" t="s">
        <v>33</v>
      </c>
      <c r="F41" s="58">
        <v>80.02</v>
      </c>
      <c r="G41" s="5">
        <v>90</v>
      </c>
      <c r="H41" s="6">
        <v>1000000</v>
      </c>
      <c r="I41" s="6">
        <f t="shared" si="7"/>
        <v>900000</v>
      </c>
      <c r="J41" s="6">
        <f t="shared" si="8"/>
        <v>150000</v>
      </c>
      <c r="K41" s="6">
        <f t="shared" si="9"/>
        <v>750000</v>
      </c>
      <c r="L41" s="8">
        <f t="shared" si="5"/>
        <v>53413350</v>
      </c>
      <c r="M41" s="6">
        <v>82500</v>
      </c>
      <c r="N41" s="6">
        <f t="shared" si="6"/>
        <v>6601650</v>
      </c>
    </row>
    <row r="42" spans="1:14" s="3" customFormat="1" x14ac:dyDescent="0.25">
      <c r="A42" s="137"/>
      <c r="B42" s="140"/>
      <c r="C42" s="90"/>
      <c r="D42" s="90"/>
      <c r="E42" s="2" t="s">
        <v>152</v>
      </c>
      <c r="F42" s="58">
        <v>1.8</v>
      </c>
      <c r="G42" s="5">
        <v>90</v>
      </c>
      <c r="H42" s="6">
        <v>800000</v>
      </c>
      <c r="I42" s="6">
        <f t="shared" si="7"/>
        <v>720000</v>
      </c>
      <c r="J42" s="6">
        <f t="shared" si="8"/>
        <v>120000</v>
      </c>
      <c r="K42" s="6">
        <f t="shared" si="9"/>
        <v>600000</v>
      </c>
      <c r="L42" s="8">
        <f t="shared" si="5"/>
        <v>921600</v>
      </c>
      <c r="M42" s="6">
        <v>88000</v>
      </c>
      <c r="N42" s="6">
        <f t="shared" si="6"/>
        <v>158400</v>
      </c>
    </row>
    <row r="43" spans="1:14" s="3" customFormat="1" x14ac:dyDescent="0.25">
      <c r="A43" s="137"/>
      <c r="B43" s="140"/>
      <c r="C43" s="90"/>
      <c r="D43" s="90"/>
      <c r="E43" s="2" t="s">
        <v>159</v>
      </c>
      <c r="F43" s="58">
        <v>1.7</v>
      </c>
      <c r="G43" s="5">
        <v>90</v>
      </c>
      <c r="H43" s="6">
        <v>800000</v>
      </c>
      <c r="I43" s="6">
        <f t="shared" si="7"/>
        <v>720000</v>
      </c>
      <c r="J43" s="6">
        <f t="shared" si="8"/>
        <v>120000</v>
      </c>
      <c r="K43" s="6">
        <f t="shared" si="9"/>
        <v>600000</v>
      </c>
      <c r="L43" s="8">
        <f t="shared" si="5"/>
        <v>870400</v>
      </c>
      <c r="M43" s="6">
        <v>88000</v>
      </c>
      <c r="N43" s="6">
        <f t="shared" si="6"/>
        <v>149600</v>
      </c>
    </row>
    <row r="44" spans="1:14" s="3" customFormat="1" ht="34.5" x14ac:dyDescent="0.25">
      <c r="A44" s="137"/>
      <c r="B44" s="140"/>
      <c r="C44" s="90"/>
      <c r="D44" s="90"/>
      <c r="E44" s="2" t="s">
        <v>150</v>
      </c>
      <c r="F44" s="58">
        <v>7.4</v>
      </c>
      <c r="G44" s="5">
        <v>90</v>
      </c>
      <c r="H44" s="6">
        <v>500000</v>
      </c>
      <c r="I44" s="6">
        <f t="shared" si="7"/>
        <v>450000</v>
      </c>
      <c r="J44" s="6">
        <f t="shared" si="8"/>
        <v>75000</v>
      </c>
      <c r="K44" s="6">
        <f t="shared" si="9"/>
        <v>375000</v>
      </c>
      <c r="L44" s="8">
        <f t="shared" si="5"/>
        <v>2123800</v>
      </c>
      <c r="M44" s="6">
        <v>88000</v>
      </c>
      <c r="N44" s="6">
        <f t="shared" si="6"/>
        <v>651200</v>
      </c>
    </row>
    <row r="45" spans="1:14" s="3" customFormat="1" ht="34.5" x14ac:dyDescent="0.25">
      <c r="A45" s="137"/>
      <c r="B45" s="140"/>
      <c r="C45" s="90"/>
      <c r="D45" s="90"/>
      <c r="E45" s="2" t="s">
        <v>150</v>
      </c>
      <c r="F45" s="58">
        <v>0.7</v>
      </c>
      <c r="G45" s="5">
        <v>90</v>
      </c>
      <c r="H45" s="6">
        <v>500000</v>
      </c>
      <c r="I45" s="6">
        <f t="shared" si="7"/>
        <v>450000</v>
      </c>
      <c r="J45" s="6">
        <f t="shared" si="8"/>
        <v>75000</v>
      </c>
      <c r="K45" s="6">
        <f t="shared" si="9"/>
        <v>375000</v>
      </c>
      <c r="L45" s="8">
        <f t="shared" si="5"/>
        <v>200900</v>
      </c>
      <c r="M45" s="6">
        <v>88000</v>
      </c>
      <c r="N45" s="6">
        <f t="shared" si="6"/>
        <v>61599.999999999993</v>
      </c>
    </row>
    <row r="46" spans="1:14" s="3" customFormat="1" ht="34.5" x14ac:dyDescent="0.25">
      <c r="A46" s="137"/>
      <c r="B46" s="140"/>
      <c r="C46" s="90"/>
      <c r="D46" s="90"/>
      <c r="E46" s="2" t="s">
        <v>150</v>
      </c>
      <c r="F46" s="58">
        <v>0.3</v>
      </c>
      <c r="G46" s="5">
        <v>90</v>
      </c>
      <c r="H46" s="6">
        <v>500000</v>
      </c>
      <c r="I46" s="6">
        <f t="shared" si="7"/>
        <v>450000</v>
      </c>
      <c r="J46" s="6">
        <f t="shared" si="8"/>
        <v>75000</v>
      </c>
      <c r="K46" s="6">
        <f t="shared" si="9"/>
        <v>375000</v>
      </c>
      <c r="L46" s="8">
        <f t="shared" si="5"/>
        <v>86100</v>
      </c>
      <c r="M46" s="6">
        <v>88000</v>
      </c>
      <c r="N46" s="6">
        <f t="shared" si="6"/>
        <v>26400</v>
      </c>
    </row>
    <row r="47" spans="1:14" s="3" customFormat="1" ht="34.5" x14ac:dyDescent="0.25">
      <c r="A47" s="137"/>
      <c r="B47" s="140"/>
      <c r="C47" s="90"/>
      <c r="D47" s="90"/>
      <c r="E47" s="2" t="s">
        <v>150</v>
      </c>
      <c r="F47" s="58">
        <v>13.55</v>
      </c>
      <c r="G47" s="5">
        <v>90</v>
      </c>
      <c r="H47" s="6">
        <v>500000</v>
      </c>
      <c r="I47" s="6">
        <f t="shared" si="7"/>
        <v>450000</v>
      </c>
      <c r="J47" s="6">
        <f t="shared" si="8"/>
        <v>75000</v>
      </c>
      <c r="K47" s="6">
        <f t="shared" si="9"/>
        <v>375000</v>
      </c>
      <c r="L47" s="8">
        <f t="shared" si="5"/>
        <v>3888850</v>
      </c>
      <c r="M47" s="6">
        <v>88000</v>
      </c>
      <c r="N47" s="6">
        <f t="shared" si="6"/>
        <v>1192400</v>
      </c>
    </row>
    <row r="48" spans="1:14" s="3" customFormat="1" ht="34.5" x14ac:dyDescent="0.25">
      <c r="A48" s="137"/>
      <c r="B48" s="140"/>
      <c r="C48" s="90"/>
      <c r="D48" s="91"/>
      <c r="E48" s="2" t="s">
        <v>150</v>
      </c>
      <c r="F48" s="58">
        <v>2.2000000000000002</v>
      </c>
      <c r="G48" s="5">
        <v>90</v>
      </c>
      <c r="H48" s="6">
        <v>500000</v>
      </c>
      <c r="I48" s="6">
        <f t="shared" si="7"/>
        <v>450000</v>
      </c>
      <c r="J48" s="6">
        <f t="shared" si="8"/>
        <v>75000</v>
      </c>
      <c r="K48" s="6">
        <f t="shared" si="9"/>
        <v>375000</v>
      </c>
      <c r="L48" s="8">
        <f t="shared" si="5"/>
        <v>631400.00000000012</v>
      </c>
      <c r="M48" s="6">
        <v>88000</v>
      </c>
      <c r="N48" s="6">
        <f t="shared" si="6"/>
        <v>193600.00000000003</v>
      </c>
    </row>
    <row r="49" spans="1:14" s="3" customFormat="1" x14ac:dyDescent="0.25">
      <c r="A49" s="137"/>
      <c r="B49" s="140"/>
      <c r="C49" s="90"/>
      <c r="D49" s="89" t="s">
        <v>20</v>
      </c>
      <c r="E49" s="2" t="s">
        <v>36</v>
      </c>
      <c r="F49" s="58">
        <v>55.76</v>
      </c>
      <c r="G49" s="5">
        <v>95</v>
      </c>
      <c r="H49" s="6">
        <v>1000000</v>
      </c>
      <c r="I49" s="6">
        <f t="shared" si="7"/>
        <v>950000</v>
      </c>
      <c r="J49" s="6">
        <f t="shared" si="8"/>
        <v>150000</v>
      </c>
      <c r="K49" s="6">
        <f t="shared" si="9"/>
        <v>800000</v>
      </c>
      <c r="L49" s="8">
        <f t="shared" si="5"/>
        <v>37983712</v>
      </c>
      <c r="M49" s="6">
        <v>118800</v>
      </c>
      <c r="N49" s="6">
        <f t="shared" si="6"/>
        <v>6624288</v>
      </c>
    </row>
    <row r="50" spans="1:14" s="3" customFormat="1" x14ac:dyDescent="0.3">
      <c r="A50" s="137"/>
      <c r="B50" s="140"/>
      <c r="C50" s="90"/>
      <c r="D50" s="90"/>
      <c r="E50" s="2" t="s">
        <v>46</v>
      </c>
      <c r="F50" s="58">
        <v>45.76</v>
      </c>
      <c r="G50" s="5">
        <v>95</v>
      </c>
      <c r="H50" s="13">
        <v>600000</v>
      </c>
      <c r="I50" s="6">
        <f t="shared" si="7"/>
        <v>570000</v>
      </c>
      <c r="J50" s="6">
        <f t="shared" si="8"/>
        <v>90000</v>
      </c>
      <c r="K50" s="6">
        <f t="shared" si="9"/>
        <v>480000</v>
      </c>
      <c r="L50" s="8">
        <f t="shared" si="5"/>
        <v>19585280</v>
      </c>
      <c r="M50" s="6">
        <v>52000</v>
      </c>
      <c r="N50" s="6">
        <f t="shared" si="6"/>
        <v>2379520</v>
      </c>
    </row>
    <row r="51" spans="1:14" s="3" customFormat="1" x14ac:dyDescent="0.25">
      <c r="A51" s="137"/>
      <c r="B51" s="140"/>
      <c r="C51" s="90"/>
      <c r="D51" s="90"/>
      <c r="E51" s="2" t="s">
        <v>40</v>
      </c>
      <c r="F51" s="58">
        <v>45.67</v>
      </c>
      <c r="G51" s="5">
        <v>95</v>
      </c>
      <c r="H51" s="6">
        <v>600000</v>
      </c>
      <c r="I51" s="6">
        <f t="shared" si="7"/>
        <v>570000</v>
      </c>
      <c r="J51" s="6">
        <f t="shared" si="8"/>
        <v>90000</v>
      </c>
      <c r="K51" s="6">
        <f t="shared" si="9"/>
        <v>480000</v>
      </c>
      <c r="L51" s="8">
        <f t="shared" si="5"/>
        <v>17025776</v>
      </c>
      <c r="M51" s="6">
        <v>107200</v>
      </c>
      <c r="N51" s="6">
        <f t="shared" si="6"/>
        <v>4895824</v>
      </c>
    </row>
    <row r="52" spans="1:14" s="3" customFormat="1" x14ac:dyDescent="0.25">
      <c r="A52" s="137"/>
      <c r="B52" s="140"/>
      <c r="C52" s="90"/>
      <c r="D52" s="90"/>
      <c r="E52" s="2" t="s">
        <v>37</v>
      </c>
      <c r="F52" s="58">
        <v>20.52</v>
      </c>
      <c r="G52" s="5">
        <v>95</v>
      </c>
      <c r="H52" s="6">
        <v>800000</v>
      </c>
      <c r="I52" s="6">
        <f t="shared" si="7"/>
        <v>760000</v>
      </c>
      <c r="J52" s="6">
        <f t="shared" si="8"/>
        <v>120000</v>
      </c>
      <c r="K52" s="6">
        <f t="shared" si="9"/>
        <v>640000</v>
      </c>
      <c r="L52" s="8">
        <f t="shared" si="5"/>
        <v>10342080</v>
      </c>
      <c r="M52" s="6">
        <v>136000</v>
      </c>
      <c r="N52" s="6">
        <f t="shared" si="6"/>
        <v>2790720</v>
      </c>
    </row>
    <row r="53" spans="1:14" s="3" customFormat="1" ht="34.5" x14ac:dyDescent="0.25">
      <c r="A53" s="137"/>
      <c r="B53" s="140"/>
      <c r="C53" s="90"/>
      <c r="D53" s="90"/>
      <c r="E53" s="2" t="s">
        <v>166</v>
      </c>
      <c r="F53" s="58">
        <v>3.3</v>
      </c>
      <c r="G53" s="5">
        <v>95</v>
      </c>
      <c r="H53" s="6">
        <v>500000</v>
      </c>
      <c r="I53" s="6">
        <f t="shared" si="7"/>
        <v>475000</v>
      </c>
      <c r="J53" s="6">
        <f t="shared" si="8"/>
        <v>75000</v>
      </c>
      <c r="K53" s="6">
        <f t="shared" si="9"/>
        <v>400000</v>
      </c>
      <c r="L53" s="8">
        <f t="shared" si="5"/>
        <v>1019040</v>
      </c>
      <c r="M53" s="6">
        <v>91200</v>
      </c>
      <c r="N53" s="6">
        <f t="shared" si="6"/>
        <v>300960</v>
      </c>
    </row>
    <row r="54" spans="1:14" s="3" customFormat="1" x14ac:dyDescent="0.25">
      <c r="A54" s="137"/>
      <c r="B54" s="140"/>
      <c r="C54" s="90"/>
      <c r="D54" s="90"/>
      <c r="E54" s="2" t="s">
        <v>33</v>
      </c>
      <c r="F54" s="58">
        <v>11.01</v>
      </c>
      <c r="G54" s="5">
        <v>95</v>
      </c>
      <c r="H54" s="6">
        <v>1000000</v>
      </c>
      <c r="I54" s="6">
        <f t="shared" si="7"/>
        <v>950000</v>
      </c>
      <c r="J54" s="6">
        <f t="shared" si="8"/>
        <v>150000</v>
      </c>
      <c r="K54" s="6">
        <f t="shared" si="9"/>
        <v>800000</v>
      </c>
      <c r="L54" s="8">
        <f t="shared" si="5"/>
        <v>7899675</v>
      </c>
      <c r="M54" s="6">
        <v>82500</v>
      </c>
      <c r="N54" s="6">
        <f t="shared" si="6"/>
        <v>908325</v>
      </c>
    </row>
    <row r="55" spans="1:14" s="3" customFormat="1" x14ac:dyDescent="0.25">
      <c r="A55" s="137"/>
      <c r="B55" s="140"/>
      <c r="C55" s="90"/>
      <c r="D55" s="90"/>
      <c r="E55" s="2" t="s">
        <v>152</v>
      </c>
      <c r="F55" s="58">
        <v>1.05</v>
      </c>
      <c r="G55" s="5">
        <v>95</v>
      </c>
      <c r="H55" s="6">
        <v>800000</v>
      </c>
      <c r="I55" s="6">
        <f t="shared" si="7"/>
        <v>760000</v>
      </c>
      <c r="J55" s="6">
        <f t="shared" si="8"/>
        <v>120000</v>
      </c>
      <c r="K55" s="6">
        <f t="shared" si="9"/>
        <v>640000</v>
      </c>
      <c r="L55" s="8">
        <f t="shared" si="5"/>
        <v>579600</v>
      </c>
      <c r="M55" s="6">
        <v>88000</v>
      </c>
      <c r="N55" s="6">
        <f t="shared" si="6"/>
        <v>92400</v>
      </c>
    </row>
    <row r="56" spans="1:14" s="3" customFormat="1" x14ac:dyDescent="0.25">
      <c r="A56" s="137"/>
      <c r="B56" s="140"/>
      <c r="C56" s="90"/>
      <c r="D56" s="90"/>
      <c r="E56" s="2" t="s">
        <v>159</v>
      </c>
      <c r="F56" s="58">
        <v>2.2000000000000002</v>
      </c>
      <c r="G56" s="5">
        <v>95</v>
      </c>
      <c r="H56" s="6">
        <v>800000</v>
      </c>
      <c r="I56" s="6">
        <f t="shared" si="7"/>
        <v>760000</v>
      </c>
      <c r="J56" s="6">
        <f t="shared" si="8"/>
        <v>120000</v>
      </c>
      <c r="K56" s="6">
        <f t="shared" si="9"/>
        <v>640000</v>
      </c>
      <c r="L56" s="8">
        <f t="shared" si="5"/>
        <v>1214400</v>
      </c>
      <c r="M56" s="6">
        <v>88000</v>
      </c>
      <c r="N56" s="6">
        <f t="shared" si="6"/>
        <v>193600.00000000003</v>
      </c>
    </row>
    <row r="57" spans="1:14" s="3" customFormat="1" ht="34.5" x14ac:dyDescent="0.25">
      <c r="A57" s="137"/>
      <c r="B57" s="140"/>
      <c r="C57" s="90"/>
      <c r="D57" s="90"/>
      <c r="E57" s="2" t="s">
        <v>150</v>
      </c>
      <c r="F57" s="58">
        <v>0.5</v>
      </c>
      <c r="G57" s="5">
        <v>95</v>
      </c>
      <c r="H57" s="6">
        <v>500000</v>
      </c>
      <c r="I57" s="6">
        <f t="shared" si="7"/>
        <v>475000</v>
      </c>
      <c r="J57" s="6">
        <f t="shared" si="8"/>
        <v>75000</v>
      </c>
      <c r="K57" s="6">
        <f t="shared" si="9"/>
        <v>400000</v>
      </c>
      <c r="L57" s="8">
        <f t="shared" si="5"/>
        <v>156000</v>
      </c>
      <c r="M57" s="6">
        <v>88000</v>
      </c>
      <c r="N57" s="6">
        <f t="shared" si="6"/>
        <v>44000</v>
      </c>
    </row>
    <row r="58" spans="1:14" s="3" customFormat="1" ht="34.5" x14ac:dyDescent="0.25">
      <c r="A58" s="137"/>
      <c r="B58" s="140"/>
      <c r="C58" s="90"/>
      <c r="D58" s="90"/>
      <c r="E58" s="2" t="s">
        <v>150</v>
      </c>
      <c r="F58" s="58">
        <v>0.3</v>
      </c>
      <c r="G58" s="5">
        <v>95</v>
      </c>
      <c r="H58" s="6">
        <v>500000</v>
      </c>
      <c r="I58" s="6">
        <f t="shared" si="7"/>
        <v>475000</v>
      </c>
      <c r="J58" s="6">
        <f t="shared" si="8"/>
        <v>75000</v>
      </c>
      <c r="K58" s="6">
        <f t="shared" si="9"/>
        <v>400000</v>
      </c>
      <c r="L58" s="8">
        <f t="shared" si="5"/>
        <v>93600</v>
      </c>
      <c r="M58" s="6">
        <v>88000</v>
      </c>
      <c r="N58" s="6">
        <f t="shared" si="6"/>
        <v>26400</v>
      </c>
    </row>
    <row r="59" spans="1:14" s="3" customFormat="1" ht="34.5" x14ac:dyDescent="0.25">
      <c r="A59" s="137"/>
      <c r="B59" s="140"/>
      <c r="C59" s="90"/>
      <c r="D59" s="90"/>
      <c r="E59" s="2" t="s">
        <v>150</v>
      </c>
      <c r="F59" s="58">
        <v>1.8</v>
      </c>
      <c r="G59" s="5">
        <v>95</v>
      </c>
      <c r="H59" s="6">
        <v>500000</v>
      </c>
      <c r="I59" s="6">
        <f t="shared" si="7"/>
        <v>475000</v>
      </c>
      <c r="J59" s="6">
        <f t="shared" si="8"/>
        <v>75000</v>
      </c>
      <c r="K59" s="6">
        <f t="shared" si="9"/>
        <v>400000</v>
      </c>
      <c r="L59" s="8">
        <f t="shared" si="5"/>
        <v>561600</v>
      </c>
      <c r="M59" s="6">
        <v>88000</v>
      </c>
      <c r="N59" s="6">
        <f t="shared" si="6"/>
        <v>158400</v>
      </c>
    </row>
    <row r="60" spans="1:14" s="3" customFormat="1" ht="34.5" x14ac:dyDescent="0.25">
      <c r="A60" s="137"/>
      <c r="B60" s="140"/>
      <c r="C60" s="90"/>
      <c r="D60" s="90"/>
      <c r="E60" s="2" t="s">
        <v>150</v>
      </c>
      <c r="F60" s="58">
        <v>0.27</v>
      </c>
      <c r="G60" s="5">
        <v>95</v>
      </c>
      <c r="H60" s="6">
        <v>500000</v>
      </c>
      <c r="I60" s="6">
        <f t="shared" si="7"/>
        <v>475000</v>
      </c>
      <c r="J60" s="6">
        <f t="shared" si="8"/>
        <v>75000</v>
      </c>
      <c r="K60" s="6">
        <f t="shared" si="9"/>
        <v>400000</v>
      </c>
      <c r="L60" s="8">
        <f t="shared" si="5"/>
        <v>84240</v>
      </c>
      <c r="M60" s="6">
        <v>88000</v>
      </c>
      <c r="N60" s="6">
        <f t="shared" si="6"/>
        <v>23760</v>
      </c>
    </row>
    <row r="61" spans="1:14" s="3" customFormat="1" ht="34.5" x14ac:dyDescent="0.25">
      <c r="A61" s="137"/>
      <c r="B61" s="140"/>
      <c r="C61" s="89" t="s">
        <v>24</v>
      </c>
      <c r="D61" s="89" t="s">
        <v>29</v>
      </c>
      <c r="E61" s="2" t="s">
        <v>166</v>
      </c>
      <c r="F61" s="58">
        <v>257.02</v>
      </c>
      <c r="G61" s="5">
        <v>75</v>
      </c>
      <c r="H61" s="6">
        <v>500000</v>
      </c>
      <c r="I61" s="6">
        <f t="shared" si="7"/>
        <v>375000</v>
      </c>
      <c r="J61" s="6">
        <f t="shared" si="8"/>
        <v>75000</v>
      </c>
      <c r="K61" s="6">
        <f t="shared" si="9"/>
        <v>300000</v>
      </c>
      <c r="L61" s="8">
        <f t="shared" si="5"/>
        <v>46572024</v>
      </c>
      <c r="M61" s="6">
        <v>118800</v>
      </c>
      <c r="N61" s="6">
        <f t="shared" si="6"/>
        <v>30533975.999999996</v>
      </c>
    </row>
    <row r="62" spans="1:14" s="3" customFormat="1" x14ac:dyDescent="0.25">
      <c r="A62" s="137"/>
      <c r="B62" s="140"/>
      <c r="C62" s="90"/>
      <c r="D62" s="90"/>
      <c r="E62" s="2" t="s">
        <v>109</v>
      </c>
      <c r="F62" s="58">
        <v>7</v>
      </c>
      <c r="G62" s="5">
        <v>100</v>
      </c>
      <c r="H62" s="6">
        <v>500000</v>
      </c>
      <c r="I62" s="6">
        <f t="shared" si="7"/>
        <v>500000</v>
      </c>
      <c r="J62" s="6">
        <f t="shared" si="8"/>
        <v>75000</v>
      </c>
      <c r="K62" s="6">
        <f t="shared" si="9"/>
        <v>425000</v>
      </c>
      <c r="L62" s="8">
        <f t="shared" si="5"/>
        <v>2336600</v>
      </c>
      <c r="M62" s="6">
        <v>91200</v>
      </c>
      <c r="N62" s="6">
        <f t="shared" si="6"/>
        <v>638400</v>
      </c>
    </row>
    <row r="63" spans="1:14" s="3" customFormat="1" ht="34.5" x14ac:dyDescent="0.25">
      <c r="A63" s="137"/>
      <c r="B63" s="140"/>
      <c r="C63" s="90"/>
      <c r="D63" s="90"/>
      <c r="E63" s="2" t="s">
        <v>150</v>
      </c>
      <c r="F63" s="58">
        <v>5.5</v>
      </c>
      <c r="G63" s="5">
        <v>80</v>
      </c>
      <c r="H63" s="6">
        <v>500000</v>
      </c>
      <c r="I63" s="6">
        <f t="shared" ref="I63:I64" si="10">G63*H63/100</f>
        <v>400000</v>
      </c>
      <c r="J63" s="6">
        <f t="shared" ref="J63:J64" si="11">H63*15/100</f>
        <v>75000</v>
      </c>
      <c r="K63" s="6">
        <f t="shared" ref="K63:K64" si="12">I63-J63</f>
        <v>325000</v>
      </c>
      <c r="L63" s="8">
        <f t="shared" si="5"/>
        <v>1303500</v>
      </c>
      <c r="M63" s="6">
        <v>88000</v>
      </c>
      <c r="N63" s="6">
        <f t="shared" si="6"/>
        <v>484000</v>
      </c>
    </row>
    <row r="64" spans="1:14" s="3" customFormat="1" ht="34.5" x14ac:dyDescent="0.25">
      <c r="A64" s="137"/>
      <c r="B64" s="140"/>
      <c r="C64" s="90"/>
      <c r="D64" s="90"/>
      <c r="E64" s="2" t="s">
        <v>150</v>
      </c>
      <c r="F64" s="58">
        <v>2.2000000000000002</v>
      </c>
      <c r="G64" s="5">
        <v>60</v>
      </c>
      <c r="H64" s="6">
        <v>500000</v>
      </c>
      <c r="I64" s="6">
        <f t="shared" si="10"/>
        <v>300000</v>
      </c>
      <c r="J64" s="6">
        <f t="shared" si="11"/>
        <v>75000</v>
      </c>
      <c r="K64" s="6">
        <f t="shared" si="12"/>
        <v>225000</v>
      </c>
      <c r="L64" s="8">
        <f t="shared" si="5"/>
        <v>301400</v>
      </c>
      <c r="M64" s="6">
        <v>88000</v>
      </c>
      <c r="N64" s="6">
        <f t="shared" si="6"/>
        <v>193600.00000000003</v>
      </c>
    </row>
    <row r="65" spans="1:14" s="3" customFormat="1" x14ac:dyDescent="0.25">
      <c r="A65" s="137"/>
      <c r="B65" s="140"/>
      <c r="C65" s="90"/>
      <c r="D65" s="91"/>
      <c r="E65" s="2" t="s">
        <v>33</v>
      </c>
      <c r="F65" s="58">
        <v>18.399999999999999</v>
      </c>
      <c r="G65" s="5">
        <v>100</v>
      </c>
      <c r="H65" s="6">
        <v>1000000</v>
      </c>
      <c r="I65" s="6">
        <f t="shared" si="7"/>
        <v>1000000</v>
      </c>
      <c r="J65" s="6">
        <f t="shared" si="8"/>
        <v>150000</v>
      </c>
      <c r="K65" s="6">
        <f t="shared" si="9"/>
        <v>850000</v>
      </c>
      <c r="L65" s="8">
        <f t="shared" si="5"/>
        <v>14121999.999999998</v>
      </c>
      <c r="M65" s="6">
        <v>82500</v>
      </c>
      <c r="N65" s="6">
        <f t="shared" si="6"/>
        <v>1517999.9999999998</v>
      </c>
    </row>
    <row r="66" spans="1:14" ht="34.5" x14ac:dyDescent="0.3">
      <c r="A66" s="137"/>
      <c r="B66" s="140"/>
      <c r="C66" s="90"/>
      <c r="D66" s="89" t="s">
        <v>30</v>
      </c>
      <c r="E66" s="2" t="s">
        <v>164</v>
      </c>
      <c r="F66" s="59">
        <v>9.9</v>
      </c>
      <c r="G66" s="5">
        <v>50</v>
      </c>
      <c r="H66" s="13">
        <v>200000</v>
      </c>
      <c r="I66" s="13">
        <f t="shared" ref="I66" si="13">H66*G66/100</f>
        <v>100000</v>
      </c>
      <c r="J66" s="13">
        <f t="shared" si="8"/>
        <v>30000</v>
      </c>
      <c r="K66" s="13">
        <f t="shared" si="9"/>
        <v>70000</v>
      </c>
      <c r="L66" s="8">
        <f>F66*K66-N66</f>
        <v>386496</v>
      </c>
      <c r="M66" s="6">
        <v>30960</v>
      </c>
      <c r="N66" s="6">
        <f>F66*M66</f>
        <v>306504</v>
      </c>
    </row>
    <row r="67" spans="1:14" s="3" customFormat="1" ht="34.5" x14ac:dyDescent="0.25">
      <c r="A67" s="137"/>
      <c r="B67" s="140"/>
      <c r="C67" s="90"/>
      <c r="D67" s="90"/>
      <c r="E67" s="2" t="s">
        <v>150</v>
      </c>
      <c r="F67" s="58">
        <v>7.81</v>
      </c>
      <c r="G67" s="5">
        <v>95</v>
      </c>
      <c r="H67" s="6">
        <v>500000</v>
      </c>
      <c r="I67" s="6">
        <f t="shared" ref="I67" si="14">G67*H67/100</f>
        <v>475000</v>
      </c>
      <c r="J67" s="6">
        <f t="shared" ref="J67" si="15">H67*15/100</f>
        <v>75000</v>
      </c>
      <c r="K67" s="6">
        <f t="shared" ref="K67" si="16">I67-J67</f>
        <v>400000</v>
      </c>
      <c r="L67" s="8">
        <f>K67*F67-N67</f>
        <v>2436720</v>
      </c>
      <c r="M67" s="6">
        <v>88000</v>
      </c>
      <c r="N67" s="6">
        <f>M67*F67</f>
        <v>687280</v>
      </c>
    </row>
    <row r="68" spans="1:14" x14ac:dyDescent="0.3">
      <c r="A68" s="137"/>
      <c r="B68" s="140"/>
      <c r="C68" s="90"/>
      <c r="D68" s="90"/>
      <c r="E68" s="12" t="s">
        <v>132</v>
      </c>
      <c r="F68" s="59">
        <v>2.2000000000000002</v>
      </c>
      <c r="G68" s="5">
        <v>80</v>
      </c>
      <c r="H68" s="13">
        <v>400000</v>
      </c>
      <c r="I68" s="13">
        <f t="shared" ref="I68" si="17">H68*G68/100</f>
        <v>320000</v>
      </c>
      <c r="J68" s="13">
        <f t="shared" ref="J68" si="18">H68*15/100</f>
        <v>60000</v>
      </c>
      <c r="K68" s="13">
        <f t="shared" ref="K68" si="19">I68-J68</f>
        <v>260000</v>
      </c>
      <c r="L68" s="8">
        <f>F68*K68-N68</f>
        <v>384120</v>
      </c>
      <c r="M68" s="13">
        <v>85400</v>
      </c>
      <c r="N68" s="6">
        <f>F68*M68</f>
        <v>187880.00000000003</v>
      </c>
    </row>
    <row r="69" spans="1:14" s="3" customFormat="1" ht="27" customHeight="1" x14ac:dyDescent="0.25">
      <c r="A69" s="137"/>
      <c r="B69" s="140"/>
      <c r="C69" s="90"/>
      <c r="D69" s="91"/>
      <c r="E69" s="2" t="s">
        <v>166</v>
      </c>
      <c r="F69" s="58">
        <v>98.32</v>
      </c>
      <c r="G69" s="5">
        <v>80</v>
      </c>
      <c r="H69" s="6">
        <v>500000</v>
      </c>
      <c r="I69" s="6">
        <f t="shared" si="7"/>
        <v>400000</v>
      </c>
      <c r="J69" s="6">
        <f t="shared" si="8"/>
        <v>75000</v>
      </c>
      <c r="K69" s="6">
        <f t="shared" si="9"/>
        <v>325000</v>
      </c>
      <c r="L69" s="8">
        <f>K69*F69-N69</f>
        <v>20273583.999999996</v>
      </c>
      <c r="M69" s="6">
        <v>118800</v>
      </c>
      <c r="N69" s="6">
        <f>M69*F69</f>
        <v>11680416</v>
      </c>
    </row>
    <row r="70" spans="1:14" s="3" customFormat="1" ht="34.5" x14ac:dyDescent="0.25">
      <c r="A70" s="137"/>
      <c r="B70" s="140"/>
      <c r="C70" s="90"/>
      <c r="D70" s="89" t="s">
        <v>130</v>
      </c>
      <c r="E70" s="2" t="s">
        <v>166</v>
      </c>
      <c r="F70" s="58">
        <v>2.4</v>
      </c>
      <c r="G70" s="5">
        <v>90</v>
      </c>
      <c r="H70" s="6">
        <v>500000</v>
      </c>
      <c r="I70" s="6">
        <f>G70*H70/100</f>
        <v>450000</v>
      </c>
      <c r="J70" s="6">
        <f t="shared" ref="J70:J73" si="20">H70*15/100</f>
        <v>75000</v>
      </c>
      <c r="K70" s="6">
        <f t="shared" ref="K70:K73" si="21">I70-J70</f>
        <v>375000</v>
      </c>
      <c r="L70" s="8">
        <f>K70*F70-N70</f>
        <v>614880</v>
      </c>
      <c r="M70" s="6">
        <v>118800</v>
      </c>
      <c r="N70" s="6">
        <f>M70*F70</f>
        <v>285120</v>
      </c>
    </row>
    <row r="71" spans="1:14" s="3" customFormat="1" ht="34.5" x14ac:dyDescent="0.25">
      <c r="A71" s="137"/>
      <c r="B71" s="140"/>
      <c r="C71" s="90"/>
      <c r="D71" s="90"/>
      <c r="E71" s="2" t="s">
        <v>150</v>
      </c>
      <c r="F71" s="58">
        <v>12</v>
      </c>
      <c r="G71" s="5">
        <v>90</v>
      </c>
      <c r="H71" s="6">
        <v>500000</v>
      </c>
      <c r="I71" s="6">
        <f t="shared" ref="I71" si="22">G71*H71/100</f>
        <v>450000</v>
      </c>
      <c r="J71" s="6">
        <f t="shared" si="20"/>
        <v>75000</v>
      </c>
      <c r="K71" s="6">
        <f t="shared" si="21"/>
        <v>375000</v>
      </c>
      <c r="L71" s="8">
        <f>K71*F71-N71</f>
        <v>3444000</v>
      </c>
      <c r="M71" s="6">
        <v>88000</v>
      </c>
      <c r="N71" s="6">
        <f>M71*F71</f>
        <v>1056000</v>
      </c>
    </row>
    <row r="72" spans="1:14" x14ac:dyDescent="0.3">
      <c r="A72" s="137"/>
      <c r="B72" s="140"/>
      <c r="C72" s="90"/>
      <c r="D72" s="91"/>
      <c r="E72" s="11" t="s">
        <v>39</v>
      </c>
      <c r="F72" s="59">
        <v>3</v>
      </c>
      <c r="G72" s="5">
        <v>90</v>
      </c>
      <c r="H72" s="13">
        <v>100000</v>
      </c>
      <c r="I72" s="13">
        <f t="shared" ref="I72" si="23">H72*G72/100</f>
        <v>90000</v>
      </c>
      <c r="J72" s="13">
        <f t="shared" si="20"/>
        <v>15000</v>
      </c>
      <c r="K72" s="13">
        <f t="shared" si="21"/>
        <v>75000</v>
      </c>
      <c r="L72" s="8">
        <f>F72*K72-N72</f>
        <v>180000</v>
      </c>
      <c r="M72" s="13">
        <v>15000</v>
      </c>
      <c r="N72" s="6">
        <f>F72*M72</f>
        <v>45000</v>
      </c>
    </row>
    <row r="73" spans="1:14" s="3" customFormat="1" x14ac:dyDescent="0.25">
      <c r="A73" s="137"/>
      <c r="B73" s="140"/>
      <c r="C73" s="90"/>
      <c r="D73" s="89" t="s">
        <v>131</v>
      </c>
      <c r="E73" s="2" t="s">
        <v>33</v>
      </c>
      <c r="F73" s="58">
        <v>3.55</v>
      </c>
      <c r="G73" s="5">
        <v>90</v>
      </c>
      <c r="H73" s="6">
        <v>1000000</v>
      </c>
      <c r="I73" s="6">
        <f t="shared" ref="I73" si="24">G73*H73/100</f>
        <v>900000</v>
      </c>
      <c r="J73" s="6">
        <f t="shared" si="20"/>
        <v>150000</v>
      </c>
      <c r="K73" s="6">
        <f t="shared" si="21"/>
        <v>750000</v>
      </c>
      <c r="L73" s="8">
        <f>K73*F73-N73</f>
        <v>2369625</v>
      </c>
      <c r="M73" s="6">
        <v>82500</v>
      </c>
      <c r="N73" s="6">
        <f>M73*F73</f>
        <v>292875</v>
      </c>
    </row>
    <row r="74" spans="1:14" s="3" customFormat="1" ht="34.5" x14ac:dyDescent="0.25">
      <c r="A74" s="137"/>
      <c r="B74" s="140"/>
      <c r="C74" s="90"/>
      <c r="D74" s="90"/>
      <c r="E74" s="2" t="s">
        <v>166</v>
      </c>
      <c r="F74" s="58">
        <v>153.30000000000001</v>
      </c>
      <c r="G74" s="5">
        <v>90</v>
      </c>
      <c r="H74" s="6">
        <v>500000</v>
      </c>
      <c r="I74" s="6">
        <f>G74*H74/100</f>
        <v>450000</v>
      </c>
      <c r="J74" s="6">
        <f t="shared" ref="J74:J81" si="25">H74*15/100</f>
        <v>75000</v>
      </c>
      <c r="K74" s="6">
        <f t="shared" ref="K74:K81" si="26">I74-J74</f>
        <v>375000</v>
      </c>
      <c r="L74" s="8">
        <f>K74*F74-N74</f>
        <v>39275460.000000007</v>
      </c>
      <c r="M74" s="6">
        <v>118800</v>
      </c>
      <c r="N74" s="6">
        <f>M74*F74</f>
        <v>18212040</v>
      </c>
    </row>
    <row r="75" spans="1:14" s="3" customFormat="1" ht="34.5" x14ac:dyDescent="0.25">
      <c r="A75" s="137"/>
      <c r="B75" s="140"/>
      <c r="C75" s="90"/>
      <c r="D75" s="90"/>
      <c r="E75" s="2" t="s">
        <v>150</v>
      </c>
      <c r="F75" s="58">
        <v>12.72</v>
      </c>
      <c r="G75" s="5">
        <v>95</v>
      </c>
      <c r="H75" s="6">
        <v>500000</v>
      </c>
      <c r="I75" s="6">
        <f t="shared" ref="I75" si="27">G75*H75/100</f>
        <v>475000</v>
      </c>
      <c r="J75" s="6">
        <f t="shared" si="25"/>
        <v>75000</v>
      </c>
      <c r="K75" s="6">
        <f t="shared" si="26"/>
        <v>400000</v>
      </c>
      <c r="L75" s="8">
        <f>K75*F75-N75</f>
        <v>3968640</v>
      </c>
      <c r="M75" s="6">
        <v>88000</v>
      </c>
      <c r="N75" s="6">
        <f>M75*F75</f>
        <v>1119360</v>
      </c>
    </row>
    <row r="76" spans="1:14" x14ac:dyDescent="0.3">
      <c r="A76" s="137"/>
      <c r="B76" s="140"/>
      <c r="C76" s="90"/>
      <c r="D76" s="91"/>
      <c r="E76" s="12" t="s">
        <v>132</v>
      </c>
      <c r="F76" s="59">
        <v>35.159999999999997</v>
      </c>
      <c r="G76" s="5">
        <v>80</v>
      </c>
      <c r="H76" s="13">
        <v>400000</v>
      </c>
      <c r="I76" s="13">
        <f t="shared" ref="I76" si="28">H76*G76/100</f>
        <v>320000</v>
      </c>
      <c r="J76" s="13">
        <f t="shared" si="25"/>
        <v>60000</v>
      </c>
      <c r="K76" s="13">
        <f t="shared" si="26"/>
        <v>260000</v>
      </c>
      <c r="L76" s="8">
        <f>F76*K76-N76</f>
        <v>6138936</v>
      </c>
      <c r="M76" s="13">
        <v>85400</v>
      </c>
      <c r="N76" s="6">
        <f>F76*M76</f>
        <v>3002663.9999999995</v>
      </c>
    </row>
    <row r="77" spans="1:14" s="3" customFormat="1" ht="27" customHeight="1" x14ac:dyDescent="0.25">
      <c r="A77" s="137"/>
      <c r="B77" s="140"/>
      <c r="C77" s="90"/>
      <c r="D77" s="52" t="s">
        <v>133</v>
      </c>
      <c r="E77" s="2" t="s">
        <v>166</v>
      </c>
      <c r="F77" s="58">
        <v>18.12</v>
      </c>
      <c r="G77" s="5">
        <v>100</v>
      </c>
      <c r="H77" s="6">
        <v>500000</v>
      </c>
      <c r="I77" s="6">
        <f t="shared" ref="I77" si="29">G77*H77/100</f>
        <v>500000</v>
      </c>
      <c r="J77" s="6">
        <f t="shared" si="25"/>
        <v>75000</v>
      </c>
      <c r="K77" s="6">
        <f t="shared" si="26"/>
        <v>425000</v>
      </c>
      <c r="L77" s="8">
        <f>K77*F77-N77</f>
        <v>5548344</v>
      </c>
      <c r="M77" s="6">
        <v>118800</v>
      </c>
      <c r="N77" s="6">
        <f>M77*F77</f>
        <v>2152656</v>
      </c>
    </row>
    <row r="78" spans="1:14" ht="34.5" x14ac:dyDescent="0.3">
      <c r="A78" s="137"/>
      <c r="B78" s="140"/>
      <c r="C78" s="90"/>
      <c r="D78" s="89" t="s">
        <v>134</v>
      </c>
      <c r="E78" s="2" t="s">
        <v>164</v>
      </c>
      <c r="F78" s="59">
        <v>16.399999999999999</v>
      </c>
      <c r="G78" s="5">
        <v>75</v>
      </c>
      <c r="H78" s="13">
        <v>200000</v>
      </c>
      <c r="I78" s="13">
        <f t="shared" ref="I78" si="30">H78*G78/100</f>
        <v>150000</v>
      </c>
      <c r="J78" s="13">
        <f t="shared" si="25"/>
        <v>30000</v>
      </c>
      <c r="K78" s="13">
        <f t="shared" si="26"/>
        <v>120000</v>
      </c>
      <c r="L78" s="8">
        <f>F78*K78-N78</f>
        <v>1460255.9999999998</v>
      </c>
      <c r="M78" s="6">
        <v>30960</v>
      </c>
      <c r="N78" s="6">
        <f>F78*M78</f>
        <v>507743.99999999994</v>
      </c>
    </row>
    <row r="79" spans="1:14" s="3" customFormat="1" ht="34.5" x14ac:dyDescent="0.25">
      <c r="A79" s="137"/>
      <c r="B79" s="140"/>
      <c r="C79" s="90"/>
      <c r="D79" s="90"/>
      <c r="E79" s="2" t="s">
        <v>150</v>
      </c>
      <c r="F79" s="58">
        <v>3.78</v>
      </c>
      <c r="G79" s="5">
        <v>70</v>
      </c>
      <c r="H79" s="6">
        <v>500000</v>
      </c>
      <c r="I79" s="6">
        <f t="shared" ref="I79" si="31">G79*H79/100</f>
        <v>350000</v>
      </c>
      <c r="J79" s="6">
        <f t="shared" si="25"/>
        <v>75000</v>
      </c>
      <c r="K79" s="6">
        <f t="shared" si="26"/>
        <v>275000</v>
      </c>
      <c r="L79" s="8">
        <f>K79*F79-N79</f>
        <v>706860</v>
      </c>
      <c r="M79" s="6">
        <v>88000</v>
      </c>
      <c r="N79" s="6">
        <f>M79*F79</f>
        <v>332640</v>
      </c>
    </row>
    <row r="80" spans="1:14" x14ac:dyDescent="0.3">
      <c r="A80" s="137"/>
      <c r="B80" s="140"/>
      <c r="C80" s="90"/>
      <c r="D80" s="90"/>
      <c r="E80" s="12" t="s">
        <v>132</v>
      </c>
      <c r="F80" s="59">
        <v>103.93</v>
      </c>
      <c r="G80" s="5">
        <v>60</v>
      </c>
      <c r="H80" s="13">
        <v>400000</v>
      </c>
      <c r="I80" s="13">
        <f t="shared" ref="I80" si="32">H80*G80/100</f>
        <v>240000</v>
      </c>
      <c r="J80" s="13">
        <f t="shared" si="25"/>
        <v>60000</v>
      </c>
      <c r="K80" s="13">
        <f t="shared" si="26"/>
        <v>180000</v>
      </c>
      <c r="L80" s="8">
        <f>F80*K80-N80</f>
        <v>9831778</v>
      </c>
      <c r="M80" s="13">
        <v>85400</v>
      </c>
      <c r="N80" s="6">
        <f>F80*M80</f>
        <v>8875622</v>
      </c>
    </row>
    <row r="81" spans="1:237" s="3" customFormat="1" ht="27" customHeight="1" x14ac:dyDescent="0.25">
      <c r="A81" s="137"/>
      <c r="B81" s="140"/>
      <c r="C81" s="90"/>
      <c r="D81" s="91"/>
      <c r="E81" s="2" t="s">
        <v>166</v>
      </c>
      <c r="F81" s="58">
        <v>509.69</v>
      </c>
      <c r="G81" s="5">
        <v>75</v>
      </c>
      <c r="H81" s="6">
        <v>500000</v>
      </c>
      <c r="I81" s="6">
        <f t="shared" ref="I81" si="33">G81*H81/100</f>
        <v>375000</v>
      </c>
      <c r="J81" s="6">
        <f t="shared" si="25"/>
        <v>75000</v>
      </c>
      <c r="K81" s="6">
        <f t="shared" si="26"/>
        <v>300000</v>
      </c>
      <c r="L81" s="8">
        <f t="shared" ref="L81:L88" si="34">K81*F81-N81</f>
        <v>92355828</v>
      </c>
      <c r="M81" s="6">
        <v>118800</v>
      </c>
      <c r="N81" s="6">
        <f t="shared" ref="N81:N88" si="35">M81*F81</f>
        <v>60551172</v>
      </c>
    </row>
    <row r="82" spans="1:237" s="3" customFormat="1" ht="27" customHeight="1" x14ac:dyDescent="0.25">
      <c r="A82" s="137"/>
      <c r="B82" s="140"/>
      <c r="C82" s="91"/>
      <c r="D82" s="52" t="s">
        <v>31</v>
      </c>
      <c r="E82" s="2" t="s">
        <v>166</v>
      </c>
      <c r="F82" s="58">
        <v>50.2</v>
      </c>
      <c r="G82" s="5">
        <v>72.5</v>
      </c>
      <c r="H82" s="6">
        <v>500000</v>
      </c>
      <c r="I82" s="6">
        <f t="shared" si="7"/>
        <v>362500</v>
      </c>
      <c r="J82" s="6">
        <f t="shared" si="8"/>
        <v>75000</v>
      </c>
      <c r="K82" s="6">
        <f t="shared" ref="K82:K88" si="36">I82-J82</f>
        <v>287500</v>
      </c>
      <c r="L82" s="8">
        <f t="shared" si="34"/>
        <v>8468740</v>
      </c>
      <c r="M82" s="6">
        <v>118800</v>
      </c>
      <c r="N82" s="6">
        <f t="shared" si="35"/>
        <v>5963760</v>
      </c>
    </row>
    <row r="83" spans="1:237" s="3" customFormat="1" x14ac:dyDescent="0.25">
      <c r="A83" s="143"/>
      <c r="B83" s="141"/>
      <c r="C83" s="98" t="s">
        <v>17</v>
      </c>
      <c r="D83" s="127" t="s">
        <v>106</v>
      </c>
      <c r="E83" s="43" t="s">
        <v>36</v>
      </c>
      <c r="F83" s="60">
        <v>5.85</v>
      </c>
      <c r="G83" s="5">
        <v>50</v>
      </c>
      <c r="H83" s="6">
        <v>1000000</v>
      </c>
      <c r="I83" s="6">
        <f t="shared" si="7"/>
        <v>500000</v>
      </c>
      <c r="J83" s="6">
        <f t="shared" si="8"/>
        <v>150000</v>
      </c>
      <c r="K83" s="6">
        <f t="shared" si="36"/>
        <v>350000</v>
      </c>
      <c r="L83" s="8">
        <f t="shared" si="34"/>
        <v>1352519.9999999998</v>
      </c>
      <c r="M83" s="6">
        <v>118800</v>
      </c>
      <c r="N83" s="6">
        <f t="shared" si="35"/>
        <v>694980</v>
      </c>
    </row>
    <row r="84" spans="1:237" s="3" customFormat="1" x14ac:dyDescent="0.25">
      <c r="A84" s="143"/>
      <c r="B84" s="141"/>
      <c r="C84" s="143"/>
      <c r="D84" s="128"/>
      <c r="E84" s="43" t="s">
        <v>37</v>
      </c>
      <c r="F84" s="60">
        <v>0.8</v>
      </c>
      <c r="G84" s="5">
        <v>50</v>
      </c>
      <c r="H84" s="6">
        <v>800000</v>
      </c>
      <c r="I84" s="6">
        <f t="shared" si="7"/>
        <v>400000</v>
      </c>
      <c r="J84" s="6">
        <f t="shared" si="8"/>
        <v>120000</v>
      </c>
      <c r="K84" s="6">
        <f t="shared" si="36"/>
        <v>280000</v>
      </c>
      <c r="L84" s="8">
        <f t="shared" si="34"/>
        <v>115200</v>
      </c>
      <c r="M84" s="6">
        <v>136000</v>
      </c>
      <c r="N84" s="6">
        <f t="shared" si="35"/>
        <v>108800</v>
      </c>
    </row>
    <row r="85" spans="1:237" s="3" customFormat="1" x14ac:dyDescent="0.25">
      <c r="A85" s="143"/>
      <c r="B85" s="141"/>
      <c r="C85" s="143"/>
      <c r="D85" s="128"/>
      <c r="E85" s="43" t="s">
        <v>33</v>
      </c>
      <c r="F85" s="60">
        <v>9.84</v>
      </c>
      <c r="G85" s="5">
        <v>50</v>
      </c>
      <c r="H85" s="6">
        <v>1000000</v>
      </c>
      <c r="I85" s="6">
        <f t="shared" si="7"/>
        <v>500000</v>
      </c>
      <c r="J85" s="6">
        <f t="shared" si="8"/>
        <v>150000</v>
      </c>
      <c r="K85" s="6">
        <f t="shared" si="36"/>
        <v>350000</v>
      </c>
      <c r="L85" s="8">
        <f t="shared" si="34"/>
        <v>2632200</v>
      </c>
      <c r="M85" s="6">
        <v>82500</v>
      </c>
      <c r="N85" s="6">
        <f t="shared" si="35"/>
        <v>811800</v>
      </c>
    </row>
    <row r="86" spans="1:237" s="3" customFormat="1" x14ac:dyDescent="0.25">
      <c r="A86" s="143"/>
      <c r="B86" s="141"/>
      <c r="C86" s="143"/>
      <c r="D86" s="128"/>
      <c r="E86" s="2" t="s">
        <v>159</v>
      </c>
      <c r="F86" s="60">
        <v>1.2</v>
      </c>
      <c r="G86" s="5">
        <v>50</v>
      </c>
      <c r="H86" s="6">
        <v>800000</v>
      </c>
      <c r="I86" s="6">
        <f t="shared" si="7"/>
        <v>400000</v>
      </c>
      <c r="J86" s="6">
        <f t="shared" si="8"/>
        <v>120000</v>
      </c>
      <c r="K86" s="6">
        <f t="shared" si="36"/>
        <v>280000</v>
      </c>
      <c r="L86" s="8">
        <f t="shared" si="34"/>
        <v>230400</v>
      </c>
      <c r="M86" s="6">
        <v>88000</v>
      </c>
      <c r="N86" s="6">
        <f t="shared" si="35"/>
        <v>105600</v>
      </c>
    </row>
    <row r="87" spans="1:237" s="3" customFormat="1" x14ac:dyDescent="0.25">
      <c r="A87" s="143"/>
      <c r="B87" s="141"/>
      <c r="C87" s="143"/>
      <c r="D87" s="128"/>
      <c r="E87" s="43" t="s">
        <v>155</v>
      </c>
      <c r="F87" s="60">
        <v>4.5</v>
      </c>
      <c r="G87" s="5">
        <v>50</v>
      </c>
      <c r="H87" s="6">
        <v>200000</v>
      </c>
      <c r="I87" s="6">
        <f t="shared" si="7"/>
        <v>100000</v>
      </c>
      <c r="J87" s="6">
        <f t="shared" si="8"/>
        <v>30000</v>
      </c>
      <c r="K87" s="6">
        <f t="shared" si="36"/>
        <v>70000</v>
      </c>
      <c r="L87" s="8">
        <f t="shared" si="34"/>
        <v>175680</v>
      </c>
      <c r="M87" s="6">
        <v>30960</v>
      </c>
      <c r="N87" s="6">
        <f t="shared" si="35"/>
        <v>139320</v>
      </c>
    </row>
    <row r="88" spans="1:237" s="3" customFormat="1" x14ac:dyDescent="0.25">
      <c r="A88" s="143"/>
      <c r="B88" s="142"/>
      <c r="C88" s="143"/>
      <c r="D88" s="129"/>
      <c r="E88" s="43" t="s">
        <v>56</v>
      </c>
      <c r="F88" s="60">
        <v>7.3</v>
      </c>
      <c r="G88" s="5">
        <v>50</v>
      </c>
      <c r="H88" s="6">
        <v>500000</v>
      </c>
      <c r="I88" s="6">
        <f t="shared" si="7"/>
        <v>250000</v>
      </c>
      <c r="J88" s="6">
        <f t="shared" si="8"/>
        <v>75000</v>
      </c>
      <c r="K88" s="6">
        <f t="shared" si="36"/>
        <v>175000</v>
      </c>
      <c r="L88" s="8">
        <f t="shared" si="34"/>
        <v>635100</v>
      </c>
      <c r="M88" s="6">
        <v>88000</v>
      </c>
      <c r="N88" s="6">
        <f t="shared" si="35"/>
        <v>642400</v>
      </c>
    </row>
    <row r="89" spans="1:237" s="18" customFormat="1" ht="34.5" customHeight="1" x14ac:dyDescent="0.25">
      <c r="A89" s="95" t="s">
        <v>32</v>
      </c>
      <c r="B89" s="96"/>
      <c r="C89" s="96"/>
      <c r="D89" s="96"/>
      <c r="E89" s="97"/>
      <c r="F89" s="61">
        <f>SUM(F28:F88)</f>
        <v>2038.0799999999997</v>
      </c>
      <c r="G89" s="27">
        <f>AVERAGE(G28:G88)</f>
        <v>82.745901639344268</v>
      </c>
      <c r="H89" s="130"/>
      <c r="I89" s="131"/>
      <c r="J89" s="131"/>
      <c r="K89" s="132"/>
      <c r="L89" s="21">
        <f>SUM(L28:L88)</f>
        <v>601940404</v>
      </c>
      <c r="M89" s="81"/>
      <c r="N89" s="82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</row>
    <row r="90" spans="1:237" s="3" customFormat="1" ht="16.149999999999999" customHeight="1" x14ac:dyDescent="0.25">
      <c r="A90" s="137">
        <v>3</v>
      </c>
      <c r="B90" s="138" t="s">
        <v>7</v>
      </c>
      <c r="C90" s="98" t="s">
        <v>25</v>
      </c>
      <c r="D90" s="98" t="s">
        <v>26</v>
      </c>
      <c r="E90" s="2" t="s">
        <v>36</v>
      </c>
      <c r="F90" s="58">
        <v>64.952920000000006</v>
      </c>
      <c r="G90" s="5">
        <v>85</v>
      </c>
      <c r="H90" s="6">
        <v>1000000</v>
      </c>
      <c r="I90" s="6">
        <f>G90*H90/100</f>
        <v>850000</v>
      </c>
      <c r="J90" s="6">
        <f>H90*15/100</f>
        <v>150000</v>
      </c>
      <c r="K90" s="6">
        <f>I90-J90</f>
        <v>700000</v>
      </c>
      <c r="L90" s="8">
        <f t="shared" ref="L90:L104" si="37">F90*K90-N90</f>
        <v>37750637.10400001</v>
      </c>
      <c r="M90" s="6">
        <v>118800</v>
      </c>
      <c r="N90" s="6">
        <f t="shared" ref="N90:N121" si="38">M90*F90</f>
        <v>7716406.8960000006</v>
      </c>
    </row>
    <row r="91" spans="1:237" s="3" customFormat="1" x14ac:dyDescent="0.25">
      <c r="A91" s="137"/>
      <c r="B91" s="138"/>
      <c r="C91" s="98"/>
      <c r="D91" s="98"/>
      <c r="E91" s="2" t="s">
        <v>36</v>
      </c>
      <c r="F91" s="58">
        <v>33.304900000000004</v>
      </c>
      <c r="G91" s="5">
        <v>55</v>
      </c>
      <c r="H91" s="6">
        <v>1000000</v>
      </c>
      <c r="I91" s="6">
        <f t="shared" ref="I91:I115" si="39">G91*H91/100</f>
        <v>550000</v>
      </c>
      <c r="J91" s="6">
        <f t="shared" ref="J91:J164" si="40">H91*15/100</f>
        <v>150000</v>
      </c>
      <c r="K91" s="6">
        <f t="shared" ref="K91:K164" si="41">I91-J91</f>
        <v>400000</v>
      </c>
      <c r="L91" s="8">
        <f t="shared" si="37"/>
        <v>9365337.8800000008</v>
      </c>
      <c r="M91" s="6">
        <v>118800</v>
      </c>
      <c r="N91" s="6">
        <f t="shared" si="38"/>
        <v>3956622.1200000006</v>
      </c>
    </row>
    <row r="92" spans="1:237" s="3" customFormat="1" x14ac:dyDescent="0.25">
      <c r="A92" s="137"/>
      <c r="B92" s="138"/>
      <c r="C92" s="98"/>
      <c r="D92" s="98"/>
      <c r="E92" s="2" t="s">
        <v>36</v>
      </c>
      <c r="F92" s="58">
        <v>23.032299999999999</v>
      </c>
      <c r="G92" s="5">
        <v>45</v>
      </c>
      <c r="H92" s="6">
        <v>1000000</v>
      </c>
      <c r="I92" s="6">
        <f>G92*H92/100</f>
        <v>450000</v>
      </c>
      <c r="J92" s="6">
        <f t="shared" si="40"/>
        <v>150000</v>
      </c>
      <c r="K92" s="6">
        <f t="shared" si="41"/>
        <v>300000</v>
      </c>
      <c r="L92" s="8">
        <f t="shared" si="37"/>
        <v>4173452.7600000002</v>
      </c>
      <c r="M92" s="6">
        <v>118800</v>
      </c>
      <c r="N92" s="6">
        <f t="shared" si="38"/>
        <v>2736237.2399999998</v>
      </c>
    </row>
    <row r="93" spans="1:237" s="3" customFormat="1" x14ac:dyDescent="0.25">
      <c r="A93" s="137"/>
      <c r="B93" s="138"/>
      <c r="C93" s="98"/>
      <c r="D93" s="98"/>
      <c r="E93" s="2" t="s">
        <v>36</v>
      </c>
      <c r="F93" s="58">
        <v>3.47</v>
      </c>
      <c r="G93" s="5">
        <v>80</v>
      </c>
      <c r="H93" s="6">
        <v>1000000</v>
      </c>
      <c r="I93" s="6">
        <f>G93*H93/100</f>
        <v>800000</v>
      </c>
      <c r="J93" s="6">
        <f t="shared" ref="J93" si="42">H93*15/100</f>
        <v>150000</v>
      </c>
      <c r="K93" s="6">
        <f t="shared" ref="K93" si="43">I93-J93</f>
        <v>650000</v>
      </c>
      <c r="L93" s="8">
        <f t="shared" si="37"/>
        <v>1843264</v>
      </c>
      <c r="M93" s="6">
        <v>118800</v>
      </c>
      <c r="N93" s="6">
        <f t="shared" si="38"/>
        <v>412236</v>
      </c>
    </row>
    <row r="94" spans="1:237" s="3" customFormat="1" x14ac:dyDescent="0.25">
      <c r="A94" s="137"/>
      <c r="B94" s="138"/>
      <c r="C94" s="98"/>
      <c r="D94" s="98"/>
      <c r="E94" s="2" t="s">
        <v>40</v>
      </c>
      <c r="F94" s="58">
        <v>4.1112000000000002</v>
      </c>
      <c r="G94" s="5">
        <v>85</v>
      </c>
      <c r="H94" s="6">
        <v>600000</v>
      </c>
      <c r="I94" s="6">
        <f t="shared" si="39"/>
        <v>510000</v>
      </c>
      <c r="J94" s="6">
        <f t="shared" si="40"/>
        <v>90000</v>
      </c>
      <c r="K94" s="6">
        <f t="shared" si="41"/>
        <v>420000</v>
      </c>
      <c r="L94" s="8">
        <f t="shared" si="37"/>
        <v>1285983.3599999999</v>
      </c>
      <c r="M94" s="6">
        <v>107200</v>
      </c>
      <c r="N94" s="6">
        <f t="shared" si="38"/>
        <v>440720.64000000001</v>
      </c>
    </row>
    <row r="95" spans="1:237" s="3" customFormat="1" x14ac:dyDescent="0.25">
      <c r="A95" s="137"/>
      <c r="B95" s="138"/>
      <c r="C95" s="98"/>
      <c r="D95" s="98"/>
      <c r="E95" s="2" t="s">
        <v>33</v>
      </c>
      <c r="F95" s="58">
        <v>1.69</v>
      </c>
      <c r="G95" s="5">
        <v>85</v>
      </c>
      <c r="H95" s="6">
        <v>1000000</v>
      </c>
      <c r="I95" s="6">
        <f t="shared" si="39"/>
        <v>850000</v>
      </c>
      <c r="J95" s="6">
        <f t="shared" si="40"/>
        <v>150000</v>
      </c>
      <c r="K95" s="6">
        <f t="shared" si="41"/>
        <v>700000</v>
      </c>
      <c r="L95" s="8">
        <f t="shared" si="37"/>
        <v>1043575</v>
      </c>
      <c r="M95" s="6">
        <v>82500</v>
      </c>
      <c r="N95" s="6">
        <f t="shared" si="38"/>
        <v>139425</v>
      </c>
    </row>
    <row r="96" spans="1:237" s="3" customFormat="1" x14ac:dyDescent="0.25">
      <c r="A96" s="137"/>
      <c r="B96" s="138"/>
      <c r="C96" s="98"/>
      <c r="D96" s="98"/>
      <c r="E96" s="2" t="s">
        <v>33</v>
      </c>
      <c r="F96" s="58">
        <v>0.63</v>
      </c>
      <c r="G96" s="5">
        <v>55</v>
      </c>
      <c r="H96" s="6">
        <v>1000000</v>
      </c>
      <c r="I96" s="6">
        <f t="shared" si="39"/>
        <v>550000</v>
      </c>
      <c r="J96" s="6">
        <f t="shared" si="40"/>
        <v>150000</v>
      </c>
      <c r="K96" s="6">
        <f t="shared" si="41"/>
        <v>400000</v>
      </c>
      <c r="L96" s="8">
        <f t="shared" si="37"/>
        <v>200025</v>
      </c>
      <c r="M96" s="6">
        <v>82500</v>
      </c>
      <c r="N96" s="6">
        <f t="shared" si="38"/>
        <v>51975</v>
      </c>
    </row>
    <row r="97" spans="1:36" s="3" customFormat="1" x14ac:dyDescent="0.25">
      <c r="A97" s="137"/>
      <c r="B97" s="138"/>
      <c r="C97" s="98"/>
      <c r="D97" s="98"/>
      <c r="E97" s="2" t="s">
        <v>33</v>
      </c>
      <c r="F97" s="58">
        <v>0.75</v>
      </c>
      <c r="G97" s="5">
        <v>45</v>
      </c>
      <c r="H97" s="6">
        <v>1000000</v>
      </c>
      <c r="I97" s="6">
        <f>G97*H97/100</f>
        <v>450000</v>
      </c>
      <c r="J97" s="6">
        <f t="shared" si="40"/>
        <v>150000</v>
      </c>
      <c r="K97" s="6">
        <f t="shared" si="41"/>
        <v>300000</v>
      </c>
      <c r="L97" s="8">
        <f t="shared" si="37"/>
        <v>163125</v>
      </c>
      <c r="M97" s="6">
        <v>82500</v>
      </c>
      <c r="N97" s="6">
        <f t="shared" si="38"/>
        <v>61875</v>
      </c>
    </row>
    <row r="98" spans="1:36" s="3" customFormat="1" x14ac:dyDescent="0.25">
      <c r="A98" s="137"/>
      <c r="B98" s="138"/>
      <c r="C98" s="98"/>
      <c r="D98" s="98"/>
      <c r="E98" s="2" t="s">
        <v>109</v>
      </c>
      <c r="F98" s="58">
        <v>2.0747</v>
      </c>
      <c r="G98" s="5">
        <v>85</v>
      </c>
      <c r="H98" s="6">
        <v>500000</v>
      </c>
      <c r="I98" s="6">
        <f t="shared" si="39"/>
        <v>425000</v>
      </c>
      <c r="J98" s="6">
        <f t="shared" si="40"/>
        <v>75000</v>
      </c>
      <c r="K98" s="6">
        <f t="shared" si="41"/>
        <v>350000</v>
      </c>
      <c r="L98" s="8">
        <f t="shared" si="37"/>
        <v>536932.36</v>
      </c>
      <c r="M98" s="6">
        <v>91200</v>
      </c>
      <c r="N98" s="6">
        <f t="shared" si="38"/>
        <v>189212.63999999998</v>
      </c>
    </row>
    <row r="99" spans="1:36" s="3" customFormat="1" x14ac:dyDescent="0.25">
      <c r="A99" s="137"/>
      <c r="B99" s="138"/>
      <c r="C99" s="98"/>
      <c r="D99" s="98"/>
      <c r="E99" s="2" t="s">
        <v>109</v>
      </c>
      <c r="F99" s="58">
        <v>0.28299999999999997</v>
      </c>
      <c r="G99" s="5">
        <v>55</v>
      </c>
      <c r="H99" s="6">
        <v>500000</v>
      </c>
      <c r="I99" s="6">
        <f t="shared" si="39"/>
        <v>275000</v>
      </c>
      <c r="J99" s="6">
        <f t="shared" si="40"/>
        <v>75000</v>
      </c>
      <c r="K99" s="6">
        <f t="shared" si="41"/>
        <v>200000</v>
      </c>
      <c r="L99" s="8">
        <f t="shared" si="37"/>
        <v>30790.399999999994</v>
      </c>
      <c r="M99" s="6">
        <v>91200</v>
      </c>
      <c r="N99" s="6">
        <f t="shared" si="38"/>
        <v>25809.599999999999</v>
      </c>
    </row>
    <row r="100" spans="1:36" s="3" customFormat="1" x14ac:dyDescent="0.25">
      <c r="A100" s="137"/>
      <c r="B100" s="138"/>
      <c r="C100" s="98"/>
      <c r="D100" s="98" t="s">
        <v>27</v>
      </c>
      <c r="E100" s="2" t="s">
        <v>36</v>
      </c>
      <c r="F100" s="58">
        <v>145.44</v>
      </c>
      <c r="G100" s="5">
        <v>75</v>
      </c>
      <c r="H100" s="6">
        <v>1000000</v>
      </c>
      <c r="I100" s="6">
        <f t="shared" si="39"/>
        <v>750000</v>
      </c>
      <c r="J100" s="6">
        <f t="shared" si="40"/>
        <v>150000</v>
      </c>
      <c r="K100" s="6">
        <f t="shared" si="41"/>
        <v>600000</v>
      </c>
      <c r="L100" s="8">
        <f t="shared" si="37"/>
        <v>69985728</v>
      </c>
      <c r="M100" s="6">
        <v>118800</v>
      </c>
      <c r="N100" s="6">
        <f t="shared" si="38"/>
        <v>17278272</v>
      </c>
    </row>
    <row r="101" spans="1:36" s="3" customFormat="1" x14ac:dyDescent="0.25">
      <c r="A101" s="137"/>
      <c r="B101" s="138"/>
      <c r="C101" s="98"/>
      <c r="D101" s="98"/>
      <c r="E101" s="2" t="s">
        <v>36</v>
      </c>
      <c r="F101" s="58">
        <v>19.78</v>
      </c>
      <c r="G101" s="5">
        <v>55</v>
      </c>
      <c r="H101" s="6">
        <v>1000000</v>
      </c>
      <c r="I101" s="6">
        <f t="shared" si="39"/>
        <v>550000</v>
      </c>
      <c r="J101" s="6">
        <f t="shared" si="40"/>
        <v>150000</v>
      </c>
      <c r="K101" s="6">
        <f t="shared" si="41"/>
        <v>400000</v>
      </c>
      <c r="L101" s="8">
        <f t="shared" si="37"/>
        <v>5562136</v>
      </c>
      <c r="M101" s="6">
        <v>118800</v>
      </c>
      <c r="N101" s="6">
        <f t="shared" si="38"/>
        <v>2349864</v>
      </c>
    </row>
    <row r="102" spans="1:36" s="3" customFormat="1" x14ac:dyDescent="0.25">
      <c r="A102" s="137"/>
      <c r="B102" s="138"/>
      <c r="C102" s="98"/>
      <c r="D102" s="89" t="s">
        <v>146</v>
      </c>
      <c r="E102" s="2" t="s">
        <v>39</v>
      </c>
      <c r="F102" s="60">
        <v>4.37</v>
      </c>
      <c r="G102" s="15">
        <v>100</v>
      </c>
      <c r="H102" s="6">
        <v>100000</v>
      </c>
      <c r="I102" s="6">
        <f t="shared" si="39"/>
        <v>100000</v>
      </c>
      <c r="J102" s="6">
        <f t="shared" ref="J102:J103" si="44">H102*15/100</f>
        <v>15000</v>
      </c>
      <c r="K102" s="6">
        <f t="shared" ref="K102:K103" si="45">I102-J102</f>
        <v>85000</v>
      </c>
      <c r="L102" s="8">
        <f t="shared" si="37"/>
        <v>305900</v>
      </c>
      <c r="M102" s="6">
        <v>15000</v>
      </c>
      <c r="N102" s="6">
        <f t="shared" si="38"/>
        <v>65550</v>
      </c>
    </row>
    <row r="103" spans="1:36" s="3" customFormat="1" ht="34.5" x14ac:dyDescent="0.25">
      <c r="A103" s="137"/>
      <c r="B103" s="138"/>
      <c r="C103" s="98"/>
      <c r="D103" s="90"/>
      <c r="E103" s="2" t="s">
        <v>147</v>
      </c>
      <c r="F103" s="58">
        <v>0.56999999999999995</v>
      </c>
      <c r="G103" s="15">
        <v>100</v>
      </c>
      <c r="H103" s="6">
        <v>180000</v>
      </c>
      <c r="I103" s="6">
        <f t="shared" si="39"/>
        <v>180000</v>
      </c>
      <c r="J103" s="6">
        <f t="shared" si="44"/>
        <v>27000</v>
      </c>
      <c r="K103" s="6">
        <f t="shared" si="45"/>
        <v>153000</v>
      </c>
      <c r="L103" s="8">
        <f t="shared" si="37"/>
        <v>69562.799999999988</v>
      </c>
      <c r="M103" s="6">
        <v>30960</v>
      </c>
      <c r="N103" s="6">
        <f t="shared" si="38"/>
        <v>17647.199999999997</v>
      </c>
    </row>
    <row r="104" spans="1:36" s="3" customFormat="1" x14ac:dyDescent="0.25">
      <c r="A104" s="137"/>
      <c r="B104" s="138"/>
      <c r="C104" s="98"/>
      <c r="D104" s="91"/>
      <c r="E104" s="2" t="s">
        <v>36</v>
      </c>
      <c r="F104" s="58">
        <v>19.73</v>
      </c>
      <c r="G104" s="15">
        <v>100</v>
      </c>
      <c r="H104" s="6">
        <v>1000000</v>
      </c>
      <c r="I104" s="6">
        <f t="shared" si="39"/>
        <v>1000000</v>
      </c>
      <c r="J104" s="6">
        <f t="shared" si="40"/>
        <v>150000</v>
      </c>
      <c r="K104" s="6">
        <f t="shared" si="41"/>
        <v>850000</v>
      </c>
      <c r="L104" s="8">
        <f t="shared" si="37"/>
        <v>14426576</v>
      </c>
      <c r="M104" s="6">
        <v>118800</v>
      </c>
      <c r="N104" s="6">
        <f t="shared" si="38"/>
        <v>2343924</v>
      </c>
    </row>
    <row r="105" spans="1:36" s="55" customFormat="1" ht="16.5" customHeight="1" x14ac:dyDescent="0.3">
      <c r="A105" s="137"/>
      <c r="B105" s="138"/>
      <c r="C105" s="98"/>
      <c r="D105" s="89" t="s">
        <v>28</v>
      </c>
      <c r="E105" s="43" t="s">
        <v>125</v>
      </c>
      <c r="F105" s="60">
        <v>5</v>
      </c>
      <c r="G105" s="15">
        <v>100</v>
      </c>
      <c r="H105" s="53">
        <v>180000</v>
      </c>
      <c r="I105" s="49">
        <f t="shared" ref="I105" si="46">H105*G105/100</f>
        <v>180000</v>
      </c>
      <c r="J105" s="53">
        <f t="shared" si="40"/>
        <v>27000</v>
      </c>
      <c r="K105" s="53">
        <f t="shared" si="41"/>
        <v>153000</v>
      </c>
      <c r="L105" s="48">
        <f>K105*F105-N105</f>
        <v>610200</v>
      </c>
      <c r="M105" s="6">
        <v>30960</v>
      </c>
      <c r="N105" s="53">
        <f t="shared" si="38"/>
        <v>154800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s="3" customFormat="1" ht="34.5" x14ac:dyDescent="0.25">
      <c r="A106" s="137"/>
      <c r="B106" s="138"/>
      <c r="C106" s="98"/>
      <c r="D106" s="90"/>
      <c r="E106" s="2" t="s">
        <v>147</v>
      </c>
      <c r="F106" s="58">
        <v>4.54</v>
      </c>
      <c r="G106" s="15">
        <v>100</v>
      </c>
      <c r="H106" s="6">
        <v>180000</v>
      </c>
      <c r="I106" s="6">
        <f t="shared" ref="I106" si="47">G106*H106/100</f>
        <v>180000</v>
      </c>
      <c r="J106" s="6">
        <f t="shared" ref="J106" si="48">H106*15/100</f>
        <v>27000</v>
      </c>
      <c r="K106" s="6">
        <f t="shared" ref="K106" si="49">I106-J106</f>
        <v>153000</v>
      </c>
      <c r="L106" s="8">
        <f>F106*K106-N106</f>
        <v>554061.6</v>
      </c>
      <c r="M106" s="6">
        <v>30960</v>
      </c>
      <c r="N106" s="6">
        <f t="shared" si="38"/>
        <v>140558.39999999999</v>
      </c>
    </row>
    <row r="107" spans="1:36" s="3" customFormat="1" ht="34.5" x14ac:dyDescent="0.25">
      <c r="A107" s="137"/>
      <c r="B107" s="138"/>
      <c r="C107" s="98"/>
      <c r="D107" s="90"/>
      <c r="E107" s="2" t="s">
        <v>150</v>
      </c>
      <c r="F107" s="58">
        <v>4.2</v>
      </c>
      <c r="G107" s="15">
        <v>100</v>
      </c>
      <c r="H107" s="6">
        <v>500000</v>
      </c>
      <c r="I107" s="6">
        <f t="shared" ref="I107:I108" si="50">G107*H107/100</f>
        <v>500000</v>
      </c>
      <c r="J107" s="6">
        <f t="shared" ref="J107:J108" si="51">H107*15/100</f>
        <v>75000</v>
      </c>
      <c r="K107" s="6">
        <f t="shared" ref="K107:K108" si="52">I107-J107</f>
        <v>425000</v>
      </c>
      <c r="L107" s="8">
        <f>K107*F107-N107</f>
        <v>1415400</v>
      </c>
      <c r="M107" s="6">
        <v>88000</v>
      </c>
      <c r="N107" s="6">
        <f t="shared" si="38"/>
        <v>369600</v>
      </c>
    </row>
    <row r="108" spans="1:36" s="3" customFormat="1" x14ac:dyDescent="0.25">
      <c r="A108" s="137"/>
      <c r="B108" s="138"/>
      <c r="C108" s="98"/>
      <c r="D108" s="90"/>
      <c r="E108" s="2" t="s">
        <v>152</v>
      </c>
      <c r="F108" s="58">
        <v>1.85</v>
      </c>
      <c r="G108" s="15">
        <v>100</v>
      </c>
      <c r="H108" s="6">
        <v>800000</v>
      </c>
      <c r="I108" s="6">
        <f t="shared" si="50"/>
        <v>800000</v>
      </c>
      <c r="J108" s="6">
        <f t="shared" si="51"/>
        <v>120000</v>
      </c>
      <c r="K108" s="6">
        <f t="shared" si="52"/>
        <v>680000</v>
      </c>
      <c r="L108" s="8">
        <f>K108*F108-N108</f>
        <v>1095200</v>
      </c>
      <c r="M108" s="6">
        <v>88000</v>
      </c>
      <c r="N108" s="6">
        <f t="shared" si="38"/>
        <v>162800</v>
      </c>
    </row>
    <row r="109" spans="1:36" s="3" customFormat="1" x14ac:dyDescent="0.3">
      <c r="A109" s="137"/>
      <c r="B109" s="138"/>
      <c r="C109" s="98"/>
      <c r="D109" s="90"/>
      <c r="E109" s="2" t="s">
        <v>55</v>
      </c>
      <c r="F109" s="60">
        <v>2.91</v>
      </c>
      <c r="G109" s="15">
        <v>100</v>
      </c>
      <c r="H109" s="6">
        <v>500000</v>
      </c>
      <c r="I109" s="6">
        <f t="shared" ref="I109" si="53">G109*H109/100</f>
        <v>500000</v>
      </c>
      <c r="J109" s="6">
        <f t="shared" ref="J109" si="54">H109*15/100</f>
        <v>75000</v>
      </c>
      <c r="K109" s="6">
        <f t="shared" ref="K109" si="55">I109-J109</f>
        <v>425000</v>
      </c>
      <c r="L109" s="8">
        <f>F109*K109-N109</f>
        <v>988236</v>
      </c>
      <c r="M109" s="13">
        <v>85400</v>
      </c>
      <c r="N109" s="6">
        <f t="shared" si="38"/>
        <v>248514</v>
      </c>
    </row>
    <row r="110" spans="1:36" s="3" customFormat="1" x14ac:dyDescent="0.25">
      <c r="A110" s="137"/>
      <c r="B110" s="138"/>
      <c r="C110" s="98"/>
      <c r="D110" s="90"/>
      <c r="E110" s="43" t="s">
        <v>33</v>
      </c>
      <c r="F110" s="60">
        <v>2.42</v>
      </c>
      <c r="G110" s="15">
        <v>100</v>
      </c>
      <c r="H110" s="6">
        <v>1000000</v>
      </c>
      <c r="I110" s="6">
        <f t="shared" ref="I110" si="56">G110*H110/100</f>
        <v>1000000</v>
      </c>
      <c r="J110" s="6">
        <f t="shared" ref="J110" si="57">H110*15/100</f>
        <v>150000</v>
      </c>
      <c r="K110" s="6">
        <f t="shared" ref="K110" si="58">I110-J110</f>
        <v>850000</v>
      </c>
      <c r="L110" s="8">
        <f>K110*F110-N110</f>
        <v>1857350</v>
      </c>
      <c r="M110" s="6">
        <v>82500</v>
      </c>
      <c r="N110" s="6">
        <f t="shared" si="38"/>
        <v>199650</v>
      </c>
    </row>
    <row r="111" spans="1:36" s="3" customFormat="1" x14ac:dyDescent="0.25">
      <c r="A111" s="137"/>
      <c r="B111" s="138"/>
      <c r="C111" s="98"/>
      <c r="D111" s="90"/>
      <c r="E111" s="43" t="s">
        <v>37</v>
      </c>
      <c r="F111" s="60">
        <v>1.45</v>
      </c>
      <c r="G111" s="15">
        <v>100</v>
      </c>
      <c r="H111" s="6">
        <v>800000</v>
      </c>
      <c r="I111" s="6">
        <f t="shared" ref="I111" si="59">G111*H111/100</f>
        <v>800000</v>
      </c>
      <c r="J111" s="6">
        <f t="shared" ref="J111" si="60">H111*15/100</f>
        <v>120000</v>
      </c>
      <c r="K111" s="6">
        <f t="shared" ref="K111" si="61">I111-J111</f>
        <v>680000</v>
      </c>
      <c r="L111" s="8">
        <f>K111*F111-N111</f>
        <v>788800</v>
      </c>
      <c r="M111" s="6">
        <v>136000</v>
      </c>
      <c r="N111" s="6">
        <f t="shared" si="38"/>
        <v>197200</v>
      </c>
    </row>
    <row r="112" spans="1:36" s="3" customFormat="1" x14ac:dyDescent="0.25">
      <c r="A112" s="137"/>
      <c r="B112" s="138"/>
      <c r="C112" s="98"/>
      <c r="D112" s="90"/>
      <c r="E112" s="2" t="s">
        <v>36</v>
      </c>
      <c r="F112" s="58">
        <v>98.64</v>
      </c>
      <c r="G112" s="15">
        <v>100</v>
      </c>
      <c r="H112" s="6">
        <v>1000000</v>
      </c>
      <c r="I112" s="6">
        <f>G112*H112/100</f>
        <v>1000000</v>
      </c>
      <c r="J112" s="6">
        <f t="shared" ref="J112" si="62">H112*15/100</f>
        <v>150000</v>
      </c>
      <c r="K112" s="6">
        <f t="shared" ref="K112" si="63">I112-J112</f>
        <v>850000</v>
      </c>
      <c r="L112" s="8">
        <f t="shared" ref="L112:L143" si="64">F112*K112-N112</f>
        <v>72125568</v>
      </c>
      <c r="M112" s="6">
        <v>118800</v>
      </c>
      <c r="N112" s="6">
        <f t="shared" si="38"/>
        <v>11718432</v>
      </c>
    </row>
    <row r="113" spans="1:237" s="3" customFormat="1" ht="24" customHeight="1" x14ac:dyDescent="0.25">
      <c r="A113" s="137"/>
      <c r="B113" s="138"/>
      <c r="C113" s="98"/>
      <c r="D113" s="91"/>
      <c r="E113" s="2" t="s">
        <v>36</v>
      </c>
      <c r="F113" s="58">
        <v>30.46</v>
      </c>
      <c r="G113" s="5">
        <v>55</v>
      </c>
      <c r="H113" s="6">
        <v>1000000</v>
      </c>
      <c r="I113" s="6">
        <f t="shared" si="39"/>
        <v>550000</v>
      </c>
      <c r="J113" s="6">
        <f t="shared" si="40"/>
        <v>150000</v>
      </c>
      <c r="K113" s="6">
        <f t="shared" si="41"/>
        <v>400000</v>
      </c>
      <c r="L113" s="8">
        <f t="shared" si="64"/>
        <v>8565352</v>
      </c>
      <c r="M113" s="6">
        <v>118800</v>
      </c>
      <c r="N113" s="6">
        <f t="shared" si="38"/>
        <v>3618648</v>
      </c>
    </row>
    <row r="114" spans="1:237" s="14" customFormat="1" ht="31.15" customHeight="1" x14ac:dyDescent="0.25">
      <c r="A114" s="137"/>
      <c r="B114" s="138"/>
      <c r="C114" s="99" t="s">
        <v>97</v>
      </c>
      <c r="D114" s="98" t="s">
        <v>160</v>
      </c>
      <c r="E114" s="6" t="s">
        <v>34</v>
      </c>
      <c r="F114" s="62">
        <v>250</v>
      </c>
      <c r="G114" s="17">
        <v>50</v>
      </c>
      <c r="H114" s="6">
        <v>500000</v>
      </c>
      <c r="I114" s="6">
        <f t="shared" si="39"/>
        <v>250000</v>
      </c>
      <c r="J114" s="6">
        <f t="shared" si="40"/>
        <v>75000</v>
      </c>
      <c r="K114" s="6">
        <f t="shared" si="41"/>
        <v>175000</v>
      </c>
      <c r="L114" s="8">
        <f t="shared" si="64"/>
        <v>20950000</v>
      </c>
      <c r="M114" s="6">
        <v>91200</v>
      </c>
      <c r="N114" s="6">
        <f t="shared" si="38"/>
        <v>22800000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</row>
    <row r="115" spans="1:237" s="3" customFormat="1" ht="34.5" x14ac:dyDescent="0.25">
      <c r="A115" s="137"/>
      <c r="B115" s="138"/>
      <c r="C115" s="100"/>
      <c r="D115" s="98"/>
      <c r="E115" s="2" t="s">
        <v>166</v>
      </c>
      <c r="F115" s="58">
        <v>10</v>
      </c>
      <c r="G115" s="5">
        <v>75</v>
      </c>
      <c r="H115" s="6">
        <v>500000</v>
      </c>
      <c r="I115" s="6">
        <f t="shared" si="39"/>
        <v>375000</v>
      </c>
      <c r="J115" s="6">
        <f t="shared" si="40"/>
        <v>75000</v>
      </c>
      <c r="K115" s="6">
        <f t="shared" si="41"/>
        <v>300000</v>
      </c>
      <c r="L115" s="8">
        <f t="shared" si="64"/>
        <v>1812000</v>
      </c>
      <c r="M115" s="6">
        <v>118800</v>
      </c>
      <c r="N115" s="6">
        <f t="shared" si="38"/>
        <v>1188000</v>
      </c>
    </row>
    <row r="116" spans="1:237" s="3" customFormat="1" ht="34.5" x14ac:dyDescent="0.25">
      <c r="A116" s="137"/>
      <c r="B116" s="138"/>
      <c r="C116" s="100"/>
      <c r="D116" s="98"/>
      <c r="E116" s="2" t="s">
        <v>166</v>
      </c>
      <c r="F116" s="58">
        <v>150</v>
      </c>
      <c r="G116" s="5">
        <v>75</v>
      </c>
      <c r="H116" s="6">
        <v>500000</v>
      </c>
      <c r="I116" s="6">
        <f>G116*H116/100</f>
        <v>375000</v>
      </c>
      <c r="J116" s="6">
        <f t="shared" si="40"/>
        <v>75000</v>
      </c>
      <c r="K116" s="6">
        <f t="shared" si="41"/>
        <v>300000</v>
      </c>
      <c r="L116" s="8">
        <f t="shared" si="64"/>
        <v>27180000</v>
      </c>
      <c r="M116" s="6">
        <v>118800</v>
      </c>
      <c r="N116" s="6">
        <f t="shared" si="38"/>
        <v>17820000</v>
      </c>
    </row>
    <row r="117" spans="1:237" s="3" customFormat="1" x14ac:dyDescent="0.25">
      <c r="A117" s="137"/>
      <c r="B117" s="138"/>
      <c r="C117" s="100"/>
      <c r="D117" s="98"/>
      <c r="E117" s="2" t="s">
        <v>34</v>
      </c>
      <c r="F117" s="58">
        <v>150</v>
      </c>
      <c r="G117" s="5">
        <v>50</v>
      </c>
      <c r="H117" s="6">
        <v>500000</v>
      </c>
      <c r="I117" s="6">
        <f t="shared" ref="I117:I178" si="65">G117*H117/100</f>
        <v>250000</v>
      </c>
      <c r="J117" s="6">
        <f t="shared" si="40"/>
        <v>75000</v>
      </c>
      <c r="K117" s="6">
        <f t="shared" si="41"/>
        <v>175000</v>
      </c>
      <c r="L117" s="8">
        <f t="shared" si="64"/>
        <v>12570000</v>
      </c>
      <c r="M117" s="6">
        <v>91200</v>
      </c>
      <c r="N117" s="6">
        <f t="shared" si="38"/>
        <v>13680000</v>
      </c>
    </row>
    <row r="118" spans="1:237" s="3" customFormat="1" x14ac:dyDescent="0.25">
      <c r="A118" s="137"/>
      <c r="B118" s="138"/>
      <c r="C118" s="100"/>
      <c r="D118" s="89" t="s">
        <v>41</v>
      </c>
      <c r="E118" s="2" t="s">
        <v>34</v>
      </c>
      <c r="F118" s="60">
        <v>8.1999999999999993</v>
      </c>
      <c r="G118" s="15">
        <v>85</v>
      </c>
      <c r="H118" s="6">
        <v>500000</v>
      </c>
      <c r="I118" s="6">
        <f t="shared" si="65"/>
        <v>425000</v>
      </c>
      <c r="J118" s="6">
        <f t="shared" si="40"/>
        <v>75000</v>
      </c>
      <c r="K118" s="6">
        <f t="shared" si="41"/>
        <v>350000</v>
      </c>
      <c r="L118" s="8">
        <f t="shared" si="64"/>
        <v>2122159.9999999995</v>
      </c>
      <c r="M118" s="6">
        <v>91200</v>
      </c>
      <c r="N118" s="6">
        <f t="shared" si="38"/>
        <v>747839.99999999988</v>
      </c>
    </row>
    <row r="119" spans="1:237" s="3" customFormat="1" x14ac:dyDescent="0.25">
      <c r="A119" s="137"/>
      <c r="B119" s="138"/>
      <c r="C119" s="100"/>
      <c r="D119" s="90"/>
      <c r="E119" s="2" t="s">
        <v>36</v>
      </c>
      <c r="F119" s="60">
        <v>3.1</v>
      </c>
      <c r="G119" s="15">
        <v>85</v>
      </c>
      <c r="H119" s="6">
        <v>1000000</v>
      </c>
      <c r="I119" s="6">
        <f t="shared" si="65"/>
        <v>850000</v>
      </c>
      <c r="J119" s="6">
        <f t="shared" si="40"/>
        <v>150000</v>
      </c>
      <c r="K119" s="6">
        <f t="shared" si="41"/>
        <v>700000</v>
      </c>
      <c r="L119" s="8">
        <f t="shared" si="64"/>
        <v>1801720</v>
      </c>
      <c r="M119" s="6">
        <v>118800</v>
      </c>
      <c r="N119" s="6">
        <f t="shared" si="38"/>
        <v>368280</v>
      </c>
    </row>
    <row r="120" spans="1:237" s="3" customFormat="1" x14ac:dyDescent="0.25">
      <c r="A120" s="137"/>
      <c r="B120" s="138"/>
      <c r="C120" s="100"/>
      <c r="D120" s="90"/>
      <c r="E120" s="2" t="s">
        <v>37</v>
      </c>
      <c r="F120" s="60">
        <v>2.2999999999999998</v>
      </c>
      <c r="G120" s="15">
        <v>85</v>
      </c>
      <c r="H120" s="6">
        <v>800000</v>
      </c>
      <c r="I120" s="6">
        <f t="shared" si="65"/>
        <v>680000</v>
      </c>
      <c r="J120" s="6">
        <f t="shared" si="40"/>
        <v>120000</v>
      </c>
      <c r="K120" s="6">
        <f t="shared" si="41"/>
        <v>560000</v>
      </c>
      <c r="L120" s="8">
        <f t="shared" si="64"/>
        <v>975200</v>
      </c>
      <c r="M120" s="6">
        <v>136000</v>
      </c>
      <c r="N120" s="6">
        <f t="shared" si="38"/>
        <v>312800</v>
      </c>
    </row>
    <row r="121" spans="1:237" s="3" customFormat="1" x14ac:dyDescent="0.25">
      <c r="A121" s="137"/>
      <c r="B121" s="138"/>
      <c r="C121" s="100"/>
      <c r="D121" s="90"/>
      <c r="E121" s="2" t="s">
        <v>109</v>
      </c>
      <c r="F121" s="60">
        <v>16.16</v>
      </c>
      <c r="G121" s="15">
        <v>85</v>
      </c>
      <c r="H121" s="6">
        <v>500000</v>
      </c>
      <c r="I121" s="6">
        <f t="shared" si="65"/>
        <v>425000</v>
      </c>
      <c r="J121" s="6">
        <f t="shared" si="40"/>
        <v>75000</v>
      </c>
      <c r="K121" s="6">
        <f t="shared" si="41"/>
        <v>350000</v>
      </c>
      <c r="L121" s="8">
        <f t="shared" si="64"/>
        <v>3736192</v>
      </c>
      <c r="M121" s="6">
        <v>118800</v>
      </c>
      <c r="N121" s="6">
        <f t="shared" si="38"/>
        <v>1919808</v>
      </c>
    </row>
    <row r="122" spans="1:237" s="3" customFormat="1" x14ac:dyDescent="0.25">
      <c r="A122" s="137"/>
      <c r="B122" s="138"/>
      <c r="C122" s="100"/>
      <c r="D122" s="90"/>
      <c r="E122" s="2" t="s">
        <v>38</v>
      </c>
      <c r="F122" s="60">
        <v>5</v>
      </c>
      <c r="G122" s="15">
        <v>85</v>
      </c>
      <c r="H122" s="6">
        <v>500000</v>
      </c>
      <c r="I122" s="6">
        <f t="shared" si="65"/>
        <v>425000</v>
      </c>
      <c r="J122" s="6">
        <f t="shared" si="40"/>
        <v>75000</v>
      </c>
      <c r="K122" s="6">
        <f t="shared" si="41"/>
        <v>350000</v>
      </c>
      <c r="L122" s="8">
        <f t="shared" si="64"/>
        <v>1500000</v>
      </c>
      <c r="M122" s="6">
        <v>50000</v>
      </c>
      <c r="N122" s="6">
        <f t="shared" ref="N122:N153" si="66">M122*F122</f>
        <v>250000</v>
      </c>
    </row>
    <row r="123" spans="1:237" s="3" customFormat="1" x14ac:dyDescent="0.25">
      <c r="A123" s="137"/>
      <c r="B123" s="138"/>
      <c r="C123" s="100"/>
      <c r="D123" s="90"/>
      <c r="E123" s="2" t="s">
        <v>34</v>
      </c>
      <c r="F123" s="60">
        <v>4</v>
      </c>
      <c r="G123" s="15">
        <v>50</v>
      </c>
      <c r="H123" s="6">
        <v>500000</v>
      </c>
      <c r="I123" s="6">
        <f t="shared" si="65"/>
        <v>250000</v>
      </c>
      <c r="J123" s="6">
        <f t="shared" si="40"/>
        <v>75000</v>
      </c>
      <c r="K123" s="6">
        <f t="shared" si="41"/>
        <v>175000</v>
      </c>
      <c r="L123" s="8">
        <f t="shared" si="64"/>
        <v>335200</v>
      </c>
      <c r="M123" s="6">
        <v>91200</v>
      </c>
      <c r="N123" s="6">
        <f t="shared" si="66"/>
        <v>364800</v>
      </c>
    </row>
    <row r="124" spans="1:237" s="3" customFormat="1" x14ac:dyDescent="0.25">
      <c r="A124" s="137"/>
      <c r="B124" s="138"/>
      <c r="C124" s="100"/>
      <c r="D124" s="90"/>
      <c r="E124" s="2" t="s">
        <v>37</v>
      </c>
      <c r="F124" s="60">
        <v>15</v>
      </c>
      <c r="G124" s="15">
        <v>70</v>
      </c>
      <c r="H124" s="6">
        <v>800000</v>
      </c>
      <c r="I124" s="6">
        <f t="shared" si="65"/>
        <v>560000</v>
      </c>
      <c r="J124" s="6">
        <f t="shared" si="40"/>
        <v>120000</v>
      </c>
      <c r="K124" s="6">
        <f t="shared" si="41"/>
        <v>440000</v>
      </c>
      <c r="L124" s="8">
        <f t="shared" si="64"/>
        <v>4560000</v>
      </c>
      <c r="M124" s="6">
        <v>136000</v>
      </c>
      <c r="N124" s="6">
        <f t="shared" si="66"/>
        <v>2040000</v>
      </c>
    </row>
    <row r="125" spans="1:237" s="3" customFormat="1" x14ac:dyDescent="0.3">
      <c r="A125" s="137"/>
      <c r="B125" s="138"/>
      <c r="C125" s="100"/>
      <c r="D125" s="90"/>
      <c r="E125" s="2" t="s">
        <v>55</v>
      </c>
      <c r="F125" s="60">
        <v>1</v>
      </c>
      <c r="G125" s="15">
        <v>70</v>
      </c>
      <c r="H125" s="6">
        <v>500000</v>
      </c>
      <c r="I125" s="6">
        <f t="shared" si="65"/>
        <v>350000</v>
      </c>
      <c r="J125" s="6">
        <f t="shared" si="40"/>
        <v>75000</v>
      </c>
      <c r="K125" s="6">
        <f t="shared" si="41"/>
        <v>275000</v>
      </c>
      <c r="L125" s="8">
        <f t="shared" si="64"/>
        <v>189600</v>
      </c>
      <c r="M125" s="13">
        <v>85400</v>
      </c>
      <c r="N125" s="6">
        <f t="shared" si="66"/>
        <v>85400</v>
      </c>
    </row>
    <row r="126" spans="1:237" s="3" customFormat="1" x14ac:dyDescent="0.25">
      <c r="A126" s="137"/>
      <c r="B126" s="138"/>
      <c r="C126" s="100"/>
      <c r="D126" s="90"/>
      <c r="E126" s="2" t="s">
        <v>39</v>
      </c>
      <c r="F126" s="60">
        <v>0.4</v>
      </c>
      <c r="G126" s="15">
        <v>100</v>
      </c>
      <c r="H126" s="6">
        <v>100000</v>
      </c>
      <c r="I126" s="6">
        <f t="shared" si="65"/>
        <v>100000</v>
      </c>
      <c r="J126" s="6">
        <f t="shared" si="40"/>
        <v>15000</v>
      </c>
      <c r="K126" s="6">
        <f t="shared" si="41"/>
        <v>85000</v>
      </c>
      <c r="L126" s="8">
        <f t="shared" si="64"/>
        <v>28000</v>
      </c>
      <c r="M126" s="6">
        <v>15000</v>
      </c>
      <c r="N126" s="6">
        <f t="shared" si="66"/>
        <v>6000</v>
      </c>
    </row>
    <row r="127" spans="1:237" s="3" customFormat="1" x14ac:dyDescent="0.25">
      <c r="A127" s="137"/>
      <c r="B127" s="138"/>
      <c r="C127" s="100"/>
      <c r="D127" s="90"/>
      <c r="E127" s="2" t="s">
        <v>38</v>
      </c>
      <c r="F127" s="60">
        <v>3</v>
      </c>
      <c r="G127" s="15">
        <v>70</v>
      </c>
      <c r="H127" s="6">
        <v>500000</v>
      </c>
      <c r="I127" s="6">
        <f t="shared" si="65"/>
        <v>350000</v>
      </c>
      <c r="J127" s="6">
        <f t="shared" si="40"/>
        <v>75000</v>
      </c>
      <c r="K127" s="6">
        <f t="shared" si="41"/>
        <v>275000</v>
      </c>
      <c r="L127" s="8">
        <f t="shared" si="64"/>
        <v>675000</v>
      </c>
      <c r="M127" s="6">
        <v>50000</v>
      </c>
      <c r="N127" s="6">
        <f t="shared" si="66"/>
        <v>150000</v>
      </c>
    </row>
    <row r="128" spans="1:237" s="3" customFormat="1" x14ac:dyDescent="0.25">
      <c r="A128" s="137"/>
      <c r="B128" s="138"/>
      <c r="C128" s="100"/>
      <c r="D128" s="90"/>
      <c r="E128" s="2" t="s">
        <v>36</v>
      </c>
      <c r="F128" s="60">
        <v>10</v>
      </c>
      <c r="G128" s="15">
        <v>100</v>
      </c>
      <c r="H128" s="6">
        <v>1000000</v>
      </c>
      <c r="I128" s="6">
        <f t="shared" si="65"/>
        <v>1000000</v>
      </c>
      <c r="J128" s="6">
        <f t="shared" si="40"/>
        <v>150000</v>
      </c>
      <c r="K128" s="6">
        <f t="shared" si="41"/>
        <v>850000</v>
      </c>
      <c r="L128" s="8">
        <f t="shared" si="64"/>
        <v>7312000</v>
      </c>
      <c r="M128" s="6">
        <v>118800</v>
      </c>
      <c r="N128" s="6">
        <f t="shared" si="66"/>
        <v>1188000</v>
      </c>
    </row>
    <row r="129" spans="1:14" s="3" customFormat="1" x14ac:dyDescent="0.25">
      <c r="A129" s="137"/>
      <c r="B129" s="138"/>
      <c r="C129" s="100"/>
      <c r="D129" s="90"/>
      <c r="E129" s="2" t="s">
        <v>36</v>
      </c>
      <c r="F129" s="60">
        <v>3</v>
      </c>
      <c r="G129" s="15">
        <v>70</v>
      </c>
      <c r="H129" s="6">
        <v>1000000</v>
      </c>
      <c r="I129" s="6">
        <f t="shared" si="65"/>
        <v>700000</v>
      </c>
      <c r="J129" s="6">
        <f t="shared" si="40"/>
        <v>150000</v>
      </c>
      <c r="K129" s="6">
        <f t="shared" si="41"/>
        <v>550000</v>
      </c>
      <c r="L129" s="8">
        <f t="shared" si="64"/>
        <v>1293600</v>
      </c>
      <c r="M129" s="6">
        <v>118800</v>
      </c>
      <c r="N129" s="6">
        <f t="shared" si="66"/>
        <v>356400</v>
      </c>
    </row>
    <row r="130" spans="1:14" s="3" customFormat="1" x14ac:dyDescent="0.25">
      <c r="A130" s="137"/>
      <c r="B130" s="138"/>
      <c r="C130" s="100"/>
      <c r="D130" s="90"/>
      <c r="E130" s="2" t="s">
        <v>40</v>
      </c>
      <c r="F130" s="60">
        <v>0.5</v>
      </c>
      <c r="G130" s="15">
        <v>50</v>
      </c>
      <c r="H130" s="6">
        <v>600000</v>
      </c>
      <c r="I130" s="6">
        <f t="shared" si="65"/>
        <v>300000</v>
      </c>
      <c r="J130" s="6">
        <f t="shared" si="40"/>
        <v>90000</v>
      </c>
      <c r="K130" s="6">
        <f t="shared" si="41"/>
        <v>210000</v>
      </c>
      <c r="L130" s="8">
        <f t="shared" si="64"/>
        <v>51400</v>
      </c>
      <c r="M130" s="6">
        <v>107200</v>
      </c>
      <c r="N130" s="6">
        <f t="shared" si="66"/>
        <v>53600</v>
      </c>
    </row>
    <row r="131" spans="1:14" s="3" customFormat="1" x14ac:dyDescent="0.25">
      <c r="A131" s="137"/>
      <c r="B131" s="138"/>
      <c r="C131" s="100"/>
      <c r="D131" s="90"/>
      <c r="E131" s="2" t="s">
        <v>37</v>
      </c>
      <c r="F131" s="60">
        <v>0.5</v>
      </c>
      <c r="G131" s="15">
        <v>50</v>
      </c>
      <c r="H131" s="6">
        <v>800000</v>
      </c>
      <c r="I131" s="6">
        <f t="shared" si="65"/>
        <v>400000</v>
      </c>
      <c r="J131" s="6">
        <f t="shared" si="40"/>
        <v>120000</v>
      </c>
      <c r="K131" s="6">
        <f t="shared" si="41"/>
        <v>280000</v>
      </c>
      <c r="L131" s="8">
        <f t="shared" si="64"/>
        <v>72000</v>
      </c>
      <c r="M131" s="6">
        <v>136000</v>
      </c>
      <c r="N131" s="6">
        <f t="shared" si="66"/>
        <v>68000</v>
      </c>
    </row>
    <row r="132" spans="1:14" s="3" customFormat="1" x14ac:dyDescent="0.25">
      <c r="A132" s="137"/>
      <c r="B132" s="138"/>
      <c r="C132" s="100"/>
      <c r="D132" s="90"/>
      <c r="E132" s="2" t="s">
        <v>37</v>
      </c>
      <c r="F132" s="60">
        <v>0.18</v>
      </c>
      <c r="G132" s="15">
        <v>100</v>
      </c>
      <c r="H132" s="6">
        <v>800000</v>
      </c>
      <c r="I132" s="6">
        <f t="shared" si="65"/>
        <v>800000</v>
      </c>
      <c r="J132" s="6">
        <f t="shared" si="40"/>
        <v>120000</v>
      </c>
      <c r="K132" s="6">
        <f t="shared" si="41"/>
        <v>680000</v>
      </c>
      <c r="L132" s="8">
        <f t="shared" si="64"/>
        <v>97920</v>
      </c>
      <c r="M132" s="6">
        <v>136000</v>
      </c>
      <c r="N132" s="6">
        <f t="shared" si="66"/>
        <v>24480</v>
      </c>
    </row>
    <row r="133" spans="1:14" s="3" customFormat="1" ht="20.25" customHeight="1" x14ac:dyDescent="0.25">
      <c r="A133" s="137"/>
      <c r="B133" s="138"/>
      <c r="C133" s="100"/>
      <c r="D133" s="91"/>
      <c r="E133" s="22" t="s">
        <v>36</v>
      </c>
      <c r="F133" s="60">
        <v>0.2</v>
      </c>
      <c r="G133" s="15">
        <v>100</v>
      </c>
      <c r="H133" s="6">
        <v>1000000</v>
      </c>
      <c r="I133" s="6">
        <f t="shared" si="65"/>
        <v>1000000</v>
      </c>
      <c r="J133" s="6">
        <f t="shared" si="40"/>
        <v>150000</v>
      </c>
      <c r="K133" s="6">
        <f t="shared" si="41"/>
        <v>850000</v>
      </c>
      <c r="L133" s="8">
        <f t="shared" si="64"/>
        <v>146240</v>
      </c>
      <c r="M133" s="6">
        <v>118800</v>
      </c>
      <c r="N133" s="6">
        <f t="shared" si="66"/>
        <v>23760</v>
      </c>
    </row>
    <row r="134" spans="1:14" x14ac:dyDescent="0.3">
      <c r="A134" s="137"/>
      <c r="B134" s="138"/>
      <c r="C134" s="100"/>
      <c r="D134" s="69" t="s">
        <v>42</v>
      </c>
      <c r="E134" s="2" t="s">
        <v>34</v>
      </c>
      <c r="F134" s="60">
        <v>10</v>
      </c>
      <c r="G134" s="15">
        <v>100</v>
      </c>
      <c r="H134" s="13">
        <v>500000</v>
      </c>
      <c r="I134" s="6">
        <f t="shared" si="65"/>
        <v>500000</v>
      </c>
      <c r="J134" s="6">
        <f t="shared" si="40"/>
        <v>75000</v>
      </c>
      <c r="K134" s="6">
        <f t="shared" si="41"/>
        <v>425000</v>
      </c>
      <c r="L134" s="8">
        <f t="shared" si="64"/>
        <v>3338000</v>
      </c>
      <c r="M134" s="13">
        <v>91200</v>
      </c>
      <c r="N134" s="6">
        <f t="shared" si="66"/>
        <v>912000</v>
      </c>
    </row>
    <row r="135" spans="1:14" x14ac:dyDescent="0.3">
      <c r="A135" s="137"/>
      <c r="B135" s="138"/>
      <c r="C135" s="100"/>
      <c r="D135" s="70"/>
      <c r="E135" s="2" t="s">
        <v>37</v>
      </c>
      <c r="F135" s="60">
        <v>4</v>
      </c>
      <c r="G135" s="15">
        <v>100</v>
      </c>
      <c r="H135" s="13">
        <v>800000</v>
      </c>
      <c r="I135" s="6">
        <f t="shared" si="65"/>
        <v>800000</v>
      </c>
      <c r="J135" s="6">
        <f t="shared" si="40"/>
        <v>120000</v>
      </c>
      <c r="K135" s="6">
        <f t="shared" si="41"/>
        <v>680000</v>
      </c>
      <c r="L135" s="8">
        <f t="shared" si="64"/>
        <v>2176000</v>
      </c>
      <c r="M135" s="13">
        <v>136000</v>
      </c>
      <c r="N135" s="6">
        <f t="shared" si="66"/>
        <v>544000</v>
      </c>
    </row>
    <row r="136" spans="1:14" x14ac:dyDescent="0.3">
      <c r="A136" s="137"/>
      <c r="B136" s="138"/>
      <c r="C136" s="100"/>
      <c r="D136" s="70"/>
      <c r="E136" s="2" t="s">
        <v>43</v>
      </c>
      <c r="F136" s="60">
        <v>10</v>
      </c>
      <c r="G136" s="15">
        <v>100</v>
      </c>
      <c r="H136" s="13">
        <v>500000</v>
      </c>
      <c r="I136" s="6">
        <f t="shared" si="65"/>
        <v>500000</v>
      </c>
      <c r="J136" s="6">
        <f t="shared" si="40"/>
        <v>75000</v>
      </c>
      <c r="K136" s="6">
        <f t="shared" si="41"/>
        <v>425000</v>
      </c>
      <c r="L136" s="8">
        <f t="shared" si="64"/>
        <v>3338000</v>
      </c>
      <c r="M136" s="13">
        <v>91200</v>
      </c>
      <c r="N136" s="6">
        <f t="shared" si="66"/>
        <v>912000</v>
      </c>
    </row>
    <row r="137" spans="1:14" x14ac:dyDescent="0.3">
      <c r="A137" s="137"/>
      <c r="B137" s="138"/>
      <c r="C137" s="100"/>
      <c r="D137" s="70"/>
      <c r="E137" s="2" t="s">
        <v>36</v>
      </c>
      <c r="F137" s="60">
        <v>45</v>
      </c>
      <c r="G137" s="15">
        <v>100</v>
      </c>
      <c r="H137" s="13">
        <v>1000000</v>
      </c>
      <c r="I137" s="6">
        <f t="shared" si="65"/>
        <v>1000000</v>
      </c>
      <c r="J137" s="6">
        <f t="shared" si="40"/>
        <v>150000</v>
      </c>
      <c r="K137" s="6">
        <f t="shared" si="41"/>
        <v>850000</v>
      </c>
      <c r="L137" s="8">
        <f t="shared" si="64"/>
        <v>32904000</v>
      </c>
      <c r="M137" s="13">
        <v>118800</v>
      </c>
      <c r="N137" s="6">
        <f t="shared" si="66"/>
        <v>5346000</v>
      </c>
    </row>
    <row r="138" spans="1:14" x14ac:dyDescent="0.3">
      <c r="A138" s="137"/>
      <c r="B138" s="138"/>
      <c r="C138" s="100"/>
      <c r="D138" s="70"/>
      <c r="E138" s="2" t="s">
        <v>33</v>
      </c>
      <c r="F138" s="60">
        <v>25</v>
      </c>
      <c r="G138" s="15">
        <v>100</v>
      </c>
      <c r="H138" s="13">
        <v>1000000</v>
      </c>
      <c r="I138" s="6">
        <f t="shared" si="65"/>
        <v>1000000</v>
      </c>
      <c r="J138" s="6">
        <f t="shared" si="40"/>
        <v>150000</v>
      </c>
      <c r="K138" s="6">
        <f t="shared" si="41"/>
        <v>850000</v>
      </c>
      <c r="L138" s="8">
        <f t="shared" si="64"/>
        <v>19187500</v>
      </c>
      <c r="M138" s="13">
        <v>82500</v>
      </c>
      <c r="N138" s="6">
        <f t="shared" si="66"/>
        <v>2062500</v>
      </c>
    </row>
    <row r="139" spans="1:14" x14ac:dyDescent="0.3">
      <c r="A139" s="137"/>
      <c r="B139" s="138"/>
      <c r="C139" s="100"/>
      <c r="D139" s="70"/>
      <c r="E139" s="2" t="s">
        <v>44</v>
      </c>
      <c r="F139" s="60">
        <v>26</v>
      </c>
      <c r="G139" s="15">
        <v>90</v>
      </c>
      <c r="H139" s="13">
        <v>500000</v>
      </c>
      <c r="I139" s="6">
        <f t="shared" si="65"/>
        <v>450000</v>
      </c>
      <c r="J139" s="6">
        <f t="shared" si="40"/>
        <v>75000</v>
      </c>
      <c r="K139" s="6">
        <f t="shared" si="41"/>
        <v>375000</v>
      </c>
      <c r="L139" s="8">
        <f t="shared" si="64"/>
        <v>7378800</v>
      </c>
      <c r="M139" s="13">
        <v>91200</v>
      </c>
      <c r="N139" s="6">
        <f t="shared" si="66"/>
        <v>2371200</v>
      </c>
    </row>
    <row r="140" spans="1:14" x14ac:dyDescent="0.3">
      <c r="A140" s="137"/>
      <c r="B140" s="138"/>
      <c r="C140" s="100"/>
      <c r="D140" s="70"/>
      <c r="E140" s="2" t="s">
        <v>36</v>
      </c>
      <c r="F140" s="60">
        <v>10</v>
      </c>
      <c r="G140" s="15">
        <v>90</v>
      </c>
      <c r="H140" s="13">
        <v>1000000</v>
      </c>
      <c r="I140" s="6">
        <f t="shared" si="65"/>
        <v>900000</v>
      </c>
      <c r="J140" s="6">
        <f t="shared" si="40"/>
        <v>150000</v>
      </c>
      <c r="K140" s="6">
        <f t="shared" si="41"/>
        <v>750000</v>
      </c>
      <c r="L140" s="8">
        <f t="shared" si="64"/>
        <v>6312000</v>
      </c>
      <c r="M140" s="13">
        <v>118800</v>
      </c>
      <c r="N140" s="6">
        <f t="shared" si="66"/>
        <v>1188000</v>
      </c>
    </row>
    <row r="141" spans="1:14" x14ac:dyDescent="0.3">
      <c r="A141" s="137"/>
      <c r="B141" s="138"/>
      <c r="C141" s="100"/>
      <c r="D141" s="70"/>
      <c r="E141" s="2" t="s">
        <v>37</v>
      </c>
      <c r="F141" s="60">
        <v>5</v>
      </c>
      <c r="G141" s="15">
        <v>90</v>
      </c>
      <c r="H141" s="13">
        <v>800000</v>
      </c>
      <c r="I141" s="6">
        <f t="shared" si="65"/>
        <v>720000</v>
      </c>
      <c r="J141" s="6">
        <f t="shared" si="40"/>
        <v>120000</v>
      </c>
      <c r="K141" s="6">
        <f t="shared" si="41"/>
        <v>600000</v>
      </c>
      <c r="L141" s="8">
        <f t="shared" si="64"/>
        <v>2320000</v>
      </c>
      <c r="M141" s="13">
        <v>136000</v>
      </c>
      <c r="N141" s="6">
        <f t="shared" si="66"/>
        <v>680000</v>
      </c>
    </row>
    <row r="142" spans="1:14" x14ac:dyDescent="0.3">
      <c r="A142" s="137"/>
      <c r="B142" s="138"/>
      <c r="C142" s="100"/>
      <c r="D142" s="70"/>
      <c r="E142" s="2" t="s">
        <v>45</v>
      </c>
      <c r="F142" s="60">
        <v>10</v>
      </c>
      <c r="G142" s="15">
        <v>90</v>
      </c>
      <c r="H142" s="13">
        <v>400000</v>
      </c>
      <c r="I142" s="6">
        <f t="shared" si="65"/>
        <v>360000</v>
      </c>
      <c r="J142" s="6">
        <f t="shared" si="40"/>
        <v>60000</v>
      </c>
      <c r="K142" s="6">
        <f t="shared" si="41"/>
        <v>300000</v>
      </c>
      <c r="L142" s="8">
        <f t="shared" si="64"/>
        <v>2146000</v>
      </c>
      <c r="M142" s="13">
        <v>85400</v>
      </c>
      <c r="N142" s="6">
        <f t="shared" si="66"/>
        <v>854000</v>
      </c>
    </row>
    <row r="143" spans="1:14" x14ac:dyDescent="0.3">
      <c r="A143" s="137"/>
      <c r="B143" s="138"/>
      <c r="C143" s="100"/>
      <c r="D143" s="70"/>
      <c r="E143" s="2" t="s">
        <v>34</v>
      </c>
      <c r="F143" s="60">
        <v>19.43</v>
      </c>
      <c r="G143" s="5">
        <v>75</v>
      </c>
      <c r="H143" s="13">
        <v>500000</v>
      </c>
      <c r="I143" s="6">
        <f t="shared" si="65"/>
        <v>375000</v>
      </c>
      <c r="J143" s="6">
        <f t="shared" si="40"/>
        <v>75000</v>
      </c>
      <c r="K143" s="6">
        <f t="shared" si="41"/>
        <v>300000</v>
      </c>
      <c r="L143" s="8">
        <f t="shared" si="64"/>
        <v>4056984</v>
      </c>
      <c r="M143" s="13">
        <v>91200</v>
      </c>
      <c r="N143" s="6">
        <f t="shared" si="66"/>
        <v>1772016</v>
      </c>
    </row>
    <row r="144" spans="1:14" x14ac:dyDescent="0.3">
      <c r="A144" s="137"/>
      <c r="B144" s="138"/>
      <c r="C144" s="100"/>
      <c r="D144" s="70"/>
      <c r="E144" s="2" t="s">
        <v>37</v>
      </c>
      <c r="F144" s="60">
        <v>0.94</v>
      </c>
      <c r="G144" s="5">
        <v>75</v>
      </c>
      <c r="H144" s="13">
        <v>800000</v>
      </c>
      <c r="I144" s="6">
        <f t="shared" si="65"/>
        <v>600000</v>
      </c>
      <c r="J144" s="6">
        <f t="shared" si="40"/>
        <v>120000</v>
      </c>
      <c r="K144" s="6">
        <f t="shared" si="41"/>
        <v>480000</v>
      </c>
      <c r="L144" s="8">
        <f t="shared" ref="L144:L175" si="67">F144*K144-N144</f>
        <v>323360</v>
      </c>
      <c r="M144" s="13">
        <v>136000</v>
      </c>
      <c r="N144" s="6">
        <f t="shared" si="66"/>
        <v>127840</v>
      </c>
    </row>
    <row r="145" spans="1:14" x14ac:dyDescent="0.3">
      <c r="A145" s="137"/>
      <c r="B145" s="138"/>
      <c r="C145" s="100"/>
      <c r="D145" s="70"/>
      <c r="E145" s="2" t="s">
        <v>43</v>
      </c>
      <c r="F145" s="60">
        <v>1.29</v>
      </c>
      <c r="G145" s="5">
        <v>75</v>
      </c>
      <c r="H145" s="13">
        <v>500000</v>
      </c>
      <c r="I145" s="6">
        <f t="shared" si="65"/>
        <v>375000</v>
      </c>
      <c r="J145" s="6">
        <f t="shared" si="40"/>
        <v>75000</v>
      </c>
      <c r="K145" s="6">
        <f t="shared" si="41"/>
        <v>300000</v>
      </c>
      <c r="L145" s="8">
        <f t="shared" si="67"/>
        <v>269352</v>
      </c>
      <c r="M145" s="13">
        <v>91200</v>
      </c>
      <c r="N145" s="6">
        <f t="shared" si="66"/>
        <v>117648</v>
      </c>
    </row>
    <row r="146" spans="1:14" x14ac:dyDescent="0.3">
      <c r="A146" s="137"/>
      <c r="B146" s="138"/>
      <c r="C146" s="100"/>
      <c r="D146" s="70"/>
      <c r="E146" s="2" t="s">
        <v>46</v>
      </c>
      <c r="F146" s="60">
        <v>1.48</v>
      </c>
      <c r="G146" s="5">
        <v>75</v>
      </c>
      <c r="H146" s="13">
        <v>600000</v>
      </c>
      <c r="I146" s="6">
        <f t="shared" si="65"/>
        <v>450000</v>
      </c>
      <c r="J146" s="6">
        <f t="shared" si="40"/>
        <v>90000</v>
      </c>
      <c r="K146" s="6">
        <f t="shared" si="41"/>
        <v>360000</v>
      </c>
      <c r="L146" s="8">
        <f t="shared" si="67"/>
        <v>455840</v>
      </c>
      <c r="M146" s="6">
        <v>52000</v>
      </c>
      <c r="N146" s="6">
        <f t="shared" si="66"/>
        <v>76960</v>
      </c>
    </row>
    <row r="147" spans="1:14" x14ac:dyDescent="0.3">
      <c r="A147" s="137"/>
      <c r="B147" s="138"/>
      <c r="C147" s="100"/>
      <c r="D147" s="70"/>
      <c r="E147" s="2" t="s">
        <v>40</v>
      </c>
      <c r="F147" s="60">
        <v>2.52</v>
      </c>
      <c r="G147" s="5">
        <v>75</v>
      </c>
      <c r="H147" s="13">
        <v>600000</v>
      </c>
      <c r="I147" s="6">
        <f t="shared" si="65"/>
        <v>450000</v>
      </c>
      <c r="J147" s="6">
        <f t="shared" si="40"/>
        <v>90000</v>
      </c>
      <c r="K147" s="6">
        <f t="shared" si="41"/>
        <v>360000</v>
      </c>
      <c r="L147" s="8">
        <f t="shared" si="67"/>
        <v>637056</v>
      </c>
      <c r="M147" s="6">
        <v>107200</v>
      </c>
      <c r="N147" s="6">
        <f t="shared" si="66"/>
        <v>270144</v>
      </c>
    </row>
    <row r="148" spans="1:14" x14ac:dyDescent="0.3">
      <c r="A148" s="137"/>
      <c r="B148" s="138"/>
      <c r="C148" s="100"/>
      <c r="D148" s="70"/>
      <c r="E148" s="2" t="s">
        <v>47</v>
      </c>
      <c r="F148" s="60">
        <v>0.2</v>
      </c>
      <c r="G148" s="5">
        <v>75</v>
      </c>
      <c r="H148" s="13">
        <v>600000</v>
      </c>
      <c r="I148" s="6">
        <f t="shared" si="65"/>
        <v>450000</v>
      </c>
      <c r="J148" s="6">
        <f t="shared" si="40"/>
        <v>90000</v>
      </c>
      <c r="K148" s="6">
        <f t="shared" si="41"/>
        <v>360000</v>
      </c>
      <c r="L148" s="8">
        <f t="shared" si="67"/>
        <v>61600</v>
      </c>
      <c r="M148" s="6">
        <v>52000</v>
      </c>
      <c r="N148" s="6">
        <f t="shared" si="66"/>
        <v>10400</v>
      </c>
    </row>
    <row r="149" spans="1:14" x14ac:dyDescent="0.3">
      <c r="A149" s="137"/>
      <c r="B149" s="138"/>
      <c r="C149" s="100"/>
      <c r="D149" s="70"/>
      <c r="E149" s="2" t="s">
        <v>36</v>
      </c>
      <c r="F149" s="60">
        <v>6.6</v>
      </c>
      <c r="G149" s="5">
        <v>75</v>
      </c>
      <c r="H149" s="13">
        <v>1000000</v>
      </c>
      <c r="I149" s="6">
        <f t="shared" si="65"/>
        <v>750000</v>
      </c>
      <c r="J149" s="6">
        <f t="shared" si="40"/>
        <v>150000</v>
      </c>
      <c r="K149" s="6">
        <f t="shared" si="41"/>
        <v>600000</v>
      </c>
      <c r="L149" s="8">
        <f t="shared" si="67"/>
        <v>3175920</v>
      </c>
      <c r="M149" s="13">
        <v>118800</v>
      </c>
      <c r="N149" s="6">
        <f t="shared" si="66"/>
        <v>784080</v>
      </c>
    </row>
    <row r="150" spans="1:14" x14ac:dyDescent="0.3">
      <c r="A150" s="137"/>
      <c r="B150" s="138"/>
      <c r="C150" s="100"/>
      <c r="D150" s="70"/>
      <c r="E150" s="2" t="s">
        <v>48</v>
      </c>
      <c r="F150" s="60">
        <v>2.35</v>
      </c>
      <c r="G150" s="5">
        <v>75</v>
      </c>
      <c r="H150" s="13">
        <v>500000</v>
      </c>
      <c r="I150" s="6">
        <f t="shared" si="65"/>
        <v>375000</v>
      </c>
      <c r="J150" s="6">
        <f t="shared" si="40"/>
        <v>75000</v>
      </c>
      <c r="K150" s="6">
        <f t="shared" si="41"/>
        <v>300000</v>
      </c>
      <c r="L150" s="8">
        <f t="shared" si="67"/>
        <v>504310</v>
      </c>
      <c r="M150" s="13">
        <v>85400</v>
      </c>
      <c r="N150" s="6">
        <f t="shared" si="66"/>
        <v>200690</v>
      </c>
    </row>
    <row r="151" spans="1:14" x14ac:dyDescent="0.3">
      <c r="A151" s="137"/>
      <c r="B151" s="138"/>
      <c r="C151" s="100"/>
      <c r="D151" s="70"/>
      <c r="E151" s="2" t="s">
        <v>36</v>
      </c>
      <c r="F151" s="60">
        <v>15</v>
      </c>
      <c r="G151" s="15">
        <v>100</v>
      </c>
      <c r="H151" s="13">
        <v>1000000</v>
      </c>
      <c r="I151" s="6">
        <f t="shared" si="65"/>
        <v>1000000</v>
      </c>
      <c r="J151" s="6">
        <f t="shared" si="40"/>
        <v>150000</v>
      </c>
      <c r="K151" s="6">
        <f t="shared" si="41"/>
        <v>850000</v>
      </c>
      <c r="L151" s="8">
        <f t="shared" si="67"/>
        <v>10968000</v>
      </c>
      <c r="M151" s="13">
        <v>118800</v>
      </c>
      <c r="N151" s="6">
        <f t="shared" si="66"/>
        <v>1782000</v>
      </c>
    </row>
    <row r="152" spans="1:14" x14ac:dyDescent="0.3">
      <c r="A152" s="137"/>
      <c r="B152" s="138"/>
      <c r="C152" s="100"/>
      <c r="D152" s="70"/>
      <c r="E152" s="2" t="s">
        <v>37</v>
      </c>
      <c r="F152" s="60">
        <v>40</v>
      </c>
      <c r="G152" s="15">
        <v>100</v>
      </c>
      <c r="H152" s="13">
        <v>800000</v>
      </c>
      <c r="I152" s="6">
        <f t="shared" si="65"/>
        <v>800000</v>
      </c>
      <c r="J152" s="6">
        <f t="shared" si="40"/>
        <v>120000</v>
      </c>
      <c r="K152" s="6">
        <f t="shared" si="41"/>
        <v>680000</v>
      </c>
      <c r="L152" s="8">
        <f t="shared" si="67"/>
        <v>21760000</v>
      </c>
      <c r="M152" s="13">
        <v>136000</v>
      </c>
      <c r="N152" s="6">
        <f t="shared" si="66"/>
        <v>5440000</v>
      </c>
    </row>
    <row r="153" spans="1:14" ht="34.5" x14ac:dyDescent="0.3">
      <c r="A153" s="137"/>
      <c r="B153" s="138"/>
      <c r="C153" s="100"/>
      <c r="D153" s="70"/>
      <c r="E153" s="2" t="s">
        <v>168</v>
      </c>
      <c r="F153" s="60">
        <v>6</v>
      </c>
      <c r="G153" s="15">
        <v>70</v>
      </c>
      <c r="H153" s="13">
        <v>200000</v>
      </c>
      <c r="I153" s="6">
        <f t="shared" si="65"/>
        <v>140000</v>
      </c>
      <c r="J153" s="6">
        <f t="shared" si="40"/>
        <v>30000</v>
      </c>
      <c r="K153" s="6">
        <f t="shared" si="41"/>
        <v>110000</v>
      </c>
      <c r="L153" s="8">
        <f t="shared" si="67"/>
        <v>474240</v>
      </c>
      <c r="M153" s="6">
        <v>30960</v>
      </c>
      <c r="N153" s="6">
        <f t="shared" si="66"/>
        <v>185760</v>
      </c>
    </row>
    <row r="154" spans="1:14" x14ac:dyDescent="0.3">
      <c r="A154" s="137"/>
      <c r="B154" s="138"/>
      <c r="C154" s="100"/>
      <c r="D154" s="70"/>
      <c r="E154" s="2" t="s">
        <v>169</v>
      </c>
      <c r="F154" s="60">
        <v>18</v>
      </c>
      <c r="G154" s="15">
        <v>50</v>
      </c>
      <c r="H154" s="13">
        <v>500000</v>
      </c>
      <c r="I154" s="6">
        <f t="shared" si="65"/>
        <v>250000</v>
      </c>
      <c r="J154" s="6">
        <f t="shared" si="40"/>
        <v>75000</v>
      </c>
      <c r="K154" s="6">
        <f t="shared" si="41"/>
        <v>175000</v>
      </c>
      <c r="L154" s="8">
        <f t="shared" si="67"/>
        <v>1612800</v>
      </c>
      <c r="M154" s="13">
        <v>85400</v>
      </c>
      <c r="N154" s="6">
        <f t="shared" ref="N154:N185" si="68">M154*F154</f>
        <v>1537200</v>
      </c>
    </row>
    <row r="155" spans="1:14" x14ac:dyDescent="0.3">
      <c r="A155" s="137"/>
      <c r="B155" s="138"/>
      <c r="C155" s="100"/>
      <c r="D155" s="70"/>
      <c r="E155" s="2" t="s">
        <v>38</v>
      </c>
      <c r="F155" s="60">
        <v>50</v>
      </c>
      <c r="G155" s="15">
        <v>40</v>
      </c>
      <c r="H155" s="13">
        <v>500000</v>
      </c>
      <c r="I155" s="6">
        <f t="shared" si="65"/>
        <v>200000</v>
      </c>
      <c r="J155" s="6">
        <f t="shared" si="40"/>
        <v>75000</v>
      </c>
      <c r="K155" s="6">
        <f t="shared" si="41"/>
        <v>125000</v>
      </c>
      <c r="L155" s="8">
        <f t="shared" si="67"/>
        <v>3750000</v>
      </c>
      <c r="M155" s="13">
        <v>50000</v>
      </c>
      <c r="N155" s="6">
        <f t="shared" si="68"/>
        <v>2500000</v>
      </c>
    </row>
    <row r="156" spans="1:14" x14ac:dyDescent="0.3">
      <c r="A156" s="137"/>
      <c r="B156" s="138"/>
      <c r="C156" s="100"/>
      <c r="D156" s="70"/>
      <c r="E156" s="2" t="s">
        <v>49</v>
      </c>
      <c r="F156" s="60">
        <v>50.5</v>
      </c>
      <c r="G156" s="15">
        <v>30</v>
      </c>
      <c r="H156" s="13">
        <v>900000</v>
      </c>
      <c r="I156" s="6">
        <f t="shared" si="65"/>
        <v>270000</v>
      </c>
      <c r="J156" s="6">
        <f t="shared" si="40"/>
        <v>135000</v>
      </c>
      <c r="K156" s="6">
        <f t="shared" si="41"/>
        <v>135000</v>
      </c>
      <c r="L156" s="8">
        <f t="shared" si="67"/>
        <v>383800</v>
      </c>
      <c r="M156" s="13">
        <v>127400</v>
      </c>
      <c r="N156" s="6">
        <f t="shared" si="68"/>
        <v>6433700</v>
      </c>
    </row>
    <row r="157" spans="1:14" x14ac:dyDescent="0.3">
      <c r="A157" s="137"/>
      <c r="B157" s="138"/>
      <c r="C157" s="100"/>
      <c r="D157" s="70"/>
      <c r="E157" s="2" t="s">
        <v>50</v>
      </c>
      <c r="F157" s="58">
        <v>60</v>
      </c>
      <c r="G157" s="15">
        <v>50</v>
      </c>
      <c r="H157" s="13">
        <v>500000</v>
      </c>
      <c r="I157" s="6">
        <f t="shared" si="65"/>
        <v>250000</v>
      </c>
      <c r="J157" s="6">
        <f t="shared" si="40"/>
        <v>75000</v>
      </c>
      <c r="K157" s="6">
        <f t="shared" si="41"/>
        <v>175000</v>
      </c>
      <c r="L157" s="8">
        <f t="shared" si="67"/>
        <v>5028000</v>
      </c>
      <c r="M157" s="13">
        <v>91200</v>
      </c>
      <c r="N157" s="6">
        <f t="shared" si="68"/>
        <v>5472000</v>
      </c>
    </row>
    <row r="158" spans="1:14" x14ac:dyDescent="0.3">
      <c r="A158" s="137"/>
      <c r="B158" s="138"/>
      <c r="C158" s="100"/>
      <c r="D158" s="70"/>
      <c r="E158" s="2" t="s">
        <v>51</v>
      </c>
      <c r="F158" s="58">
        <v>7</v>
      </c>
      <c r="G158" s="15">
        <v>70</v>
      </c>
      <c r="H158" s="13">
        <v>600000</v>
      </c>
      <c r="I158" s="6">
        <f t="shared" si="65"/>
        <v>420000</v>
      </c>
      <c r="J158" s="6">
        <f t="shared" si="40"/>
        <v>90000</v>
      </c>
      <c r="K158" s="6">
        <f t="shared" si="41"/>
        <v>330000</v>
      </c>
      <c r="L158" s="8">
        <f t="shared" si="67"/>
        <v>1946000</v>
      </c>
      <c r="M158" s="6">
        <v>52000</v>
      </c>
      <c r="N158" s="6">
        <f t="shared" si="68"/>
        <v>364000</v>
      </c>
    </row>
    <row r="159" spans="1:14" x14ac:dyDescent="0.3">
      <c r="A159" s="137"/>
      <c r="B159" s="138"/>
      <c r="C159" s="100"/>
      <c r="D159" s="70"/>
      <c r="E159" s="2" t="s">
        <v>38</v>
      </c>
      <c r="F159" s="58">
        <v>1</v>
      </c>
      <c r="G159" s="15">
        <v>70</v>
      </c>
      <c r="H159" s="13">
        <v>500000</v>
      </c>
      <c r="I159" s="6">
        <f t="shared" si="65"/>
        <v>350000</v>
      </c>
      <c r="J159" s="6">
        <f t="shared" si="40"/>
        <v>75000</v>
      </c>
      <c r="K159" s="6">
        <f t="shared" si="41"/>
        <v>275000</v>
      </c>
      <c r="L159" s="8">
        <f t="shared" si="67"/>
        <v>225000</v>
      </c>
      <c r="M159" s="13">
        <v>50000</v>
      </c>
      <c r="N159" s="6">
        <f t="shared" si="68"/>
        <v>50000</v>
      </c>
    </row>
    <row r="160" spans="1:14" x14ac:dyDescent="0.3">
      <c r="A160" s="137"/>
      <c r="B160" s="138"/>
      <c r="C160" s="100"/>
      <c r="D160" s="70"/>
      <c r="E160" s="2" t="s">
        <v>52</v>
      </c>
      <c r="F160" s="58">
        <v>1</v>
      </c>
      <c r="G160" s="15">
        <v>50</v>
      </c>
      <c r="H160" s="13">
        <v>500000</v>
      </c>
      <c r="I160" s="6">
        <f>G160*H160/100</f>
        <v>250000</v>
      </c>
      <c r="J160" s="6">
        <f t="shared" si="40"/>
        <v>75000</v>
      </c>
      <c r="K160" s="6">
        <f t="shared" si="41"/>
        <v>175000</v>
      </c>
      <c r="L160" s="8">
        <f t="shared" si="67"/>
        <v>83800</v>
      </c>
      <c r="M160" s="13">
        <v>91200</v>
      </c>
      <c r="N160" s="6">
        <f t="shared" si="68"/>
        <v>91200</v>
      </c>
    </row>
    <row r="161" spans="1:14" x14ac:dyDescent="0.3">
      <c r="A161" s="137"/>
      <c r="B161" s="138"/>
      <c r="C161" s="100"/>
      <c r="D161" s="70"/>
      <c r="E161" s="2" t="s">
        <v>37</v>
      </c>
      <c r="F161" s="58">
        <v>1</v>
      </c>
      <c r="G161" s="15">
        <v>50</v>
      </c>
      <c r="H161" s="13">
        <v>800000</v>
      </c>
      <c r="I161" s="6">
        <f t="shared" si="65"/>
        <v>400000</v>
      </c>
      <c r="J161" s="6">
        <f t="shared" si="40"/>
        <v>120000</v>
      </c>
      <c r="K161" s="6">
        <f t="shared" si="41"/>
        <v>280000</v>
      </c>
      <c r="L161" s="8">
        <f t="shared" si="67"/>
        <v>144000</v>
      </c>
      <c r="M161" s="13">
        <v>136000</v>
      </c>
      <c r="N161" s="6">
        <f t="shared" si="68"/>
        <v>136000</v>
      </c>
    </row>
    <row r="162" spans="1:14" x14ac:dyDescent="0.3">
      <c r="A162" s="137"/>
      <c r="B162" s="138"/>
      <c r="C162" s="100"/>
      <c r="D162" s="70"/>
      <c r="E162" s="2" t="s">
        <v>34</v>
      </c>
      <c r="F162" s="60">
        <v>400</v>
      </c>
      <c r="G162" s="15">
        <v>80</v>
      </c>
      <c r="H162" s="13">
        <v>500000</v>
      </c>
      <c r="I162" s="6">
        <f t="shared" si="65"/>
        <v>400000</v>
      </c>
      <c r="J162" s="6">
        <f t="shared" si="40"/>
        <v>75000</v>
      </c>
      <c r="K162" s="6">
        <f t="shared" si="41"/>
        <v>325000</v>
      </c>
      <c r="L162" s="8">
        <f t="shared" si="67"/>
        <v>93520000</v>
      </c>
      <c r="M162" s="13">
        <v>91200</v>
      </c>
      <c r="N162" s="6">
        <f t="shared" si="68"/>
        <v>36480000</v>
      </c>
    </row>
    <row r="163" spans="1:14" x14ac:dyDescent="0.3">
      <c r="A163" s="137"/>
      <c r="B163" s="138"/>
      <c r="C163" s="100"/>
      <c r="D163" s="70"/>
      <c r="E163" s="2" t="s">
        <v>33</v>
      </c>
      <c r="F163" s="60">
        <v>35</v>
      </c>
      <c r="G163" s="15">
        <v>95</v>
      </c>
      <c r="H163" s="13">
        <v>1000000</v>
      </c>
      <c r="I163" s="6">
        <f t="shared" si="65"/>
        <v>950000</v>
      </c>
      <c r="J163" s="6">
        <f t="shared" si="40"/>
        <v>150000</v>
      </c>
      <c r="K163" s="6">
        <f t="shared" si="41"/>
        <v>800000</v>
      </c>
      <c r="L163" s="8">
        <f t="shared" si="67"/>
        <v>25112500</v>
      </c>
      <c r="M163" s="13">
        <v>82500</v>
      </c>
      <c r="N163" s="6">
        <f t="shared" si="68"/>
        <v>2887500</v>
      </c>
    </row>
    <row r="164" spans="1:14" x14ac:dyDescent="0.3">
      <c r="A164" s="137"/>
      <c r="B164" s="138"/>
      <c r="C164" s="100"/>
      <c r="D164" s="70"/>
      <c r="E164" s="2" t="s">
        <v>36</v>
      </c>
      <c r="F164" s="60">
        <v>45</v>
      </c>
      <c r="G164" s="15">
        <v>95</v>
      </c>
      <c r="H164" s="13">
        <v>1000000</v>
      </c>
      <c r="I164" s="6">
        <f t="shared" si="65"/>
        <v>950000</v>
      </c>
      <c r="J164" s="6">
        <f t="shared" si="40"/>
        <v>150000</v>
      </c>
      <c r="K164" s="6">
        <f t="shared" si="41"/>
        <v>800000</v>
      </c>
      <c r="L164" s="8">
        <f t="shared" si="67"/>
        <v>30654000</v>
      </c>
      <c r="M164" s="13">
        <v>118800</v>
      </c>
      <c r="N164" s="6">
        <f t="shared" si="68"/>
        <v>5346000</v>
      </c>
    </row>
    <row r="165" spans="1:14" x14ac:dyDescent="0.3">
      <c r="A165" s="137"/>
      <c r="B165" s="138"/>
      <c r="C165" s="100"/>
      <c r="D165" s="70"/>
      <c r="E165" s="2" t="s">
        <v>53</v>
      </c>
      <c r="F165" s="60">
        <v>10</v>
      </c>
      <c r="G165" s="15">
        <v>95</v>
      </c>
      <c r="H165" s="13">
        <v>500000</v>
      </c>
      <c r="I165" s="6">
        <f t="shared" si="65"/>
        <v>475000</v>
      </c>
      <c r="J165" s="6">
        <f t="shared" ref="J165:J202" si="69">H165*15/100</f>
        <v>75000</v>
      </c>
      <c r="K165" s="6">
        <f t="shared" ref="K165:K202" si="70">I165-J165</f>
        <v>400000</v>
      </c>
      <c r="L165" s="8">
        <f t="shared" si="67"/>
        <v>3500000</v>
      </c>
      <c r="M165" s="13">
        <v>50000</v>
      </c>
      <c r="N165" s="6">
        <f t="shared" si="68"/>
        <v>500000</v>
      </c>
    </row>
    <row r="166" spans="1:14" x14ac:dyDescent="0.3">
      <c r="A166" s="137"/>
      <c r="B166" s="138"/>
      <c r="C166" s="100"/>
      <c r="D166" s="70"/>
      <c r="E166" s="2" t="s">
        <v>54</v>
      </c>
      <c r="F166" s="60">
        <v>5</v>
      </c>
      <c r="G166" s="15">
        <v>95</v>
      </c>
      <c r="H166" s="13">
        <v>500000</v>
      </c>
      <c r="I166" s="6">
        <f t="shared" si="65"/>
        <v>475000</v>
      </c>
      <c r="J166" s="6">
        <f t="shared" si="69"/>
        <v>75000</v>
      </c>
      <c r="K166" s="6">
        <f t="shared" si="70"/>
        <v>400000</v>
      </c>
      <c r="L166" s="8">
        <f t="shared" si="67"/>
        <v>1750000</v>
      </c>
      <c r="M166" s="13">
        <v>50000</v>
      </c>
      <c r="N166" s="6">
        <f t="shared" si="68"/>
        <v>250000</v>
      </c>
    </row>
    <row r="167" spans="1:14" ht="34.5" x14ac:dyDescent="0.3">
      <c r="A167" s="137"/>
      <c r="B167" s="138"/>
      <c r="C167" s="100"/>
      <c r="D167" s="70"/>
      <c r="E167" s="2" t="s">
        <v>166</v>
      </c>
      <c r="F167" s="60">
        <v>15</v>
      </c>
      <c r="G167" s="5">
        <v>60</v>
      </c>
      <c r="H167" s="13">
        <v>500000</v>
      </c>
      <c r="I167" s="6">
        <f t="shared" si="65"/>
        <v>300000</v>
      </c>
      <c r="J167" s="6">
        <f t="shared" si="69"/>
        <v>75000</v>
      </c>
      <c r="K167" s="6">
        <f t="shared" si="70"/>
        <v>225000</v>
      </c>
      <c r="L167" s="8">
        <f t="shared" si="67"/>
        <v>2094000</v>
      </c>
      <c r="M167" s="13">
        <v>85400</v>
      </c>
      <c r="N167" s="6">
        <f t="shared" si="68"/>
        <v>1281000</v>
      </c>
    </row>
    <row r="168" spans="1:14" x14ac:dyDescent="0.3">
      <c r="A168" s="137"/>
      <c r="B168" s="138"/>
      <c r="C168" s="100"/>
      <c r="D168" s="70"/>
      <c r="E168" s="2" t="s">
        <v>34</v>
      </c>
      <c r="F168" s="60">
        <v>1.1000000000000001</v>
      </c>
      <c r="G168" s="5">
        <v>60</v>
      </c>
      <c r="H168" s="13">
        <v>500000</v>
      </c>
      <c r="I168" s="6">
        <f t="shared" si="65"/>
        <v>300000</v>
      </c>
      <c r="J168" s="6">
        <f t="shared" si="69"/>
        <v>75000</v>
      </c>
      <c r="K168" s="6">
        <f t="shared" si="70"/>
        <v>225000</v>
      </c>
      <c r="L168" s="8">
        <f t="shared" si="67"/>
        <v>147180</v>
      </c>
      <c r="M168" s="13">
        <v>91200</v>
      </c>
      <c r="N168" s="6">
        <f t="shared" si="68"/>
        <v>100320.00000000001</v>
      </c>
    </row>
    <row r="169" spans="1:14" x14ac:dyDescent="0.3">
      <c r="A169" s="137"/>
      <c r="B169" s="138"/>
      <c r="C169" s="100"/>
      <c r="D169" s="70"/>
      <c r="E169" s="2" t="s">
        <v>34</v>
      </c>
      <c r="F169" s="60">
        <v>1</v>
      </c>
      <c r="G169" s="5">
        <v>60</v>
      </c>
      <c r="H169" s="13">
        <v>500000</v>
      </c>
      <c r="I169" s="6">
        <f t="shared" si="65"/>
        <v>300000</v>
      </c>
      <c r="J169" s="6">
        <f t="shared" si="69"/>
        <v>75000</v>
      </c>
      <c r="K169" s="6">
        <f t="shared" si="70"/>
        <v>225000</v>
      </c>
      <c r="L169" s="8">
        <f t="shared" si="67"/>
        <v>133800</v>
      </c>
      <c r="M169" s="13">
        <v>91200</v>
      </c>
      <c r="N169" s="6">
        <f t="shared" si="68"/>
        <v>91200</v>
      </c>
    </row>
    <row r="170" spans="1:14" x14ac:dyDescent="0.3">
      <c r="A170" s="137"/>
      <c r="B170" s="138"/>
      <c r="C170" s="100"/>
      <c r="D170" s="70"/>
      <c r="E170" s="2" t="s">
        <v>34</v>
      </c>
      <c r="F170" s="60">
        <v>0.2</v>
      </c>
      <c r="G170" s="5">
        <v>60</v>
      </c>
      <c r="H170" s="13">
        <v>500000</v>
      </c>
      <c r="I170" s="6">
        <f t="shared" si="65"/>
        <v>300000</v>
      </c>
      <c r="J170" s="6">
        <f t="shared" si="69"/>
        <v>75000</v>
      </c>
      <c r="K170" s="6">
        <f t="shared" si="70"/>
        <v>225000</v>
      </c>
      <c r="L170" s="8">
        <f t="shared" si="67"/>
        <v>26760</v>
      </c>
      <c r="M170" s="13">
        <v>91200</v>
      </c>
      <c r="N170" s="6">
        <f t="shared" si="68"/>
        <v>18240</v>
      </c>
    </row>
    <row r="171" spans="1:14" x14ac:dyDescent="0.3">
      <c r="A171" s="137"/>
      <c r="B171" s="138"/>
      <c r="C171" s="100"/>
      <c r="D171" s="70"/>
      <c r="E171" s="2" t="s">
        <v>34</v>
      </c>
      <c r="F171" s="60">
        <v>0.6</v>
      </c>
      <c r="G171" s="5">
        <v>60</v>
      </c>
      <c r="H171" s="13">
        <v>500000</v>
      </c>
      <c r="I171" s="6">
        <f t="shared" si="65"/>
        <v>300000</v>
      </c>
      <c r="J171" s="6">
        <f t="shared" si="69"/>
        <v>75000</v>
      </c>
      <c r="K171" s="6">
        <f t="shared" si="70"/>
        <v>225000</v>
      </c>
      <c r="L171" s="8">
        <f t="shared" si="67"/>
        <v>80280</v>
      </c>
      <c r="M171" s="13">
        <v>91200</v>
      </c>
      <c r="N171" s="6">
        <f t="shared" si="68"/>
        <v>54720</v>
      </c>
    </row>
    <row r="172" spans="1:14" ht="34.5" x14ac:dyDescent="0.3">
      <c r="A172" s="137"/>
      <c r="B172" s="138"/>
      <c r="C172" s="100"/>
      <c r="D172" s="70"/>
      <c r="E172" s="2" t="s">
        <v>166</v>
      </c>
      <c r="F172" s="60">
        <v>2</v>
      </c>
      <c r="G172" s="5">
        <v>60</v>
      </c>
      <c r="H172" s="13">
        <v>500000</v>
      </c>
      <c r="I172" s="6">
        <f t="shared" si="65"/>
        <v>300000</v>
      </c>
      <c r="J172" s="6">
        <f t="shared" si="69"/>
        <v>75000</v>
      </c>
      <c r="K172" s="6">
        <f t="shared" si="70"/>
        <v>225000</v>
      </c>
      <c r="L172" s="8">
        <f t="shared" si="67"/>
        <v>279200</v>
      </c>
      <c r="M172" s="13">
        <v>85400</v>
      </c>
      <c r="N172" s="6">
        <f t="shared" si="68"/>
        <v>170800</v>
      </c>
    </row>
    <row r="173" spans="1:14" x14ac:dyDescent="0.3">
      <c r="A173" s="137"/>
      <c r="B173" s="138"/>
      <c r="C173" s="100"/>
      <c r="D173" s="70"/>
      <c r="E173" s="2" t="s">
        <v>34</v>
      </c>
      <c r="F173" s="60">
        <v>1</v>
      </c>
      <c r="G173" s="5">
        <v>60</v>
      </c>
      <c r="H173" s="13">
        <v>500000</v>
      </c>
      <c r="I173" s="6">
        <f t="shared" si="65"/>
        <v>300000</v>
      </c>
      <c r="J173" s="6">
        <f t="shared" si="69"/>
        <v>75000</v>
      </c>
      <c r="K173" s="6">
        <f t="shared" si="70"/>
        <v>225000</v>
      </c>
      <c r="L173" s="8">
        <f t="shared" si="67"/>
        <v>133800</v>
      </c>
      <c r="M173" s="13">
        <v>91200</v>
      </c>
      <c r="N173" s="6">
        <f t="shared" si="68"/>
        <v>91200</v>
      </c>
    </row>
    <row r="174" spans="1:14" ht="34.5" x14ac:dyDescent="0.3">
      <c r="A174" s="137"/>
      <c r="B174" s="138"/>
      <c r="C174" s="100"/>
      <c r="D174" s="70"/>
      <c r="E174" s="2" t="s">
        <v>166</v>
      </c>
      <c r="F174" s="60">
        <v>1</v>
      </c>
      <c r="G174" s="5">
        <v>60</v>
      </c>
      <c r="H174" s="13">
        <v>500000</v>
      </c>
      <c r="I174" s="6">
        <f t="shared" si="65"/>
        <v>300000</v>
      </c>
      <c r="J174" s="6">
        <f t="shared" si="69"/>
        <v>75000</v>
      </c>
      <c r="K174" s="6">
        <f t="shared" si="70"/>
        <v>225000</v>
      </c>
      <c r="L174" s="8">
        <f t="shared" si="67"/>
        <v>139600</v>
      </c>
      <c r="M174" s="13">
        <v>85400</v>
      </c>
      <c r="N174" s="6">
        <f t="shared" si="68"/>
        <v>85400</v>
      </c>
    </row>
    <row r="175" spans="1:14" x14ac:dyDescent="0.3">
      <c r="A175" s="137"/>
      <c r="B175" s="138"/>
      <c r="C175" s="100"/>
      <c r="D175" s="70"/>
      <c r="E175" s="2" t="s">
        <v>34</v>
      </c>
      <c r="F175" s="60">
        <v>1</v>
      </c>
      <c r="G175" s="5">
        <v>60</v>
      </c>
      <c r="H175" s="13">
        <v>500000</v>
      </c>
      <c r="I175" s="6">
        <f t="shared" si="65"/>
        <v>300000</v>
      </c>
      <c r="J175" s="6">
        <f t="shared" si="69"/>
        <v>75000</v>
      </c>
      <c r="K175" s="6">
        <f t="shared" si="70"/>
        <v>225000</v>
      </c>
      <c r="L175" s="8">
        <f t="shared" si="67"/>
        <v>133800</v>
      </c>
      <c r="M175" s="13">
        <v>91200</v>
      </c>
      <c r="N175" s="6">
        <f t="shared" si="68"/>
        <v>91200</v>
      </c>
    </row>
    <row r="176" spans="1:14" x14ac:dyDescent="0.3">
      <c r="A176" s="137"/>
      <c r="B176" s="138"/>
      <c r="C176" s="100"/>
      <c r="D176" s="70"/>
      <c r="E176" s="2" t="s">
        <v>34</v>
      </c>
      <c r="F176" s="60">
        <v>0.7</v>
      </c>
      <c r="G176" s="5">
        <v>60</v>
      </c>
      <c r="H176" s="13">
        <v>500000</v>
      </c>
      <c r="I176" s="6">
        <f t="shared" si="65"/>
        <v>300000</v>
      </c>
      <c r="J176" s="6">
        <f t="shared" si="69"/>
        <v>75000</v>
      </c>
      <c r="K176" s="6">
        <f t="shared" si="70"/>
        <v>225000</v>
      </c>
      <c r="L176" s="8">
        <f t="shared" ref="L176:L202" si="71">F176*K176-N176</f>
        <v>93660</v>
      </c>
      <c r="M176" s="13">
        <v>91200</v>
      </c>
      <c r="N176" s="6">
        <f t="shared" si="68"/>
        <v>63839.999999999993</v>
      </c>
    </row>
    <row r="177" spans="1:14" x14ac:dyDescent="0.3">
      <c r="A177" s="137"/>
      <c r="B177" s="138"/>
      <c r="C177" s="100"/>
      <c r="D177" s="70"/>
      <c r="E177" s="2" t="s">
        <v>34</v>
      </c>
      <c r="F177" s="60">
        <v>0.6</v>
      </c>
      <c r="G177" s="5">
        <v>60</v>
      </c>
      <c r="H177" s="13">
        <v>500000</v>
      </c>
      <c r="I177" s="6">
        <f t="shared" si="65"/>
        <v>300000</v>
      </c>
      <c r="J177" s="6">
        <f t="shared" si="69"/>
        <v>75000</v>
      </c>
      <c r="K177" s="6">
        <f t="shared" si="70"/>
        <v>225000</v>
      </c>
      <c r="L177" s="8">
        <f t="shared" si="71"/>
        <v>80280</v>
      </c>
      <c r="M177" s="13">
        <v>91200</v>
      </c>
      <c r="N177" s="6">
        <f t="shared" si="68"/>
        <v>54720</v>
      </c>
    </row>
    <row r="178" spans="1:14" x14ac:dyDescent="0.3">
      <c r="A178" s="137"/>
      <c r="B178" s="138"/>
      <c r="C178" s="100"/>
      <c r="D178" s="70"/>
      <c r="E178" s="2" t="s">
        <v>34</v>
      </c>
      <c r="F178" s="60">
        <v>1</v>
      </c>
      <c r="G178" s="5">
        <v>60</v>
      </c>
      <c r="H178" s="13">
        <v>500000</v>
      </c>
      <c r="I178" s="6">
        <f t="shared" si="65"/>
        <v>300000</v>
      </c>
      <c r="J178" s="6">
        <f t="shared" si="69"/>
        <v>75000</v>
      </c>
      <c r="K178" s="6">
        <f t="shared" si="70"/>
        <v>225000</v>
      </c>
      <c r="L178" s="8">
        <f t="shared" si="71"/>
        <v>133800</v>
      </c>
      <c r="M178" s="13">
        <v>91200</v>
      </c>
      <c r="N178" s="6">
        <f t="shared" si="68"/>
        <v>91200</v>
      </c>
    </row>
    <row r="179" spans="1:14" ht="34.5" x14ac:dyDescent="0.3">
      <c r="A179" s="137"/>
      <c r="B179" s="138"/>
      <c r="C179" s="100"/>
      <c r="D179" s="70"/>
      <c r="E179" s="2" t="s">
        <v>166</v>
      </c>
      <c r="F179" s="60">
        <v>2</v>
      </c>
      <c r="G179" s="5">
        <v>60</v>
      </c>
      <c r="H179" s="13">
        <v>500000</v>
      </c>
      <c r="I179" s="6">
        <f t="shared" ref="I179:I202" si="72">G179*H179/100</f>
        <v>300000</v>
      </c>
      <c r="J179" s="6">
        <f t="shared" si="69"/>
        <v>75000</v>
      </c>
      <c r="K179" s="6">
        <f t="shared" si="70"/>
        <v>225000</v>
      </c>
      <c r="L179" s="8">
        <f t="shared" si="71"/>
        <v>279200</v>
      </c>
      <c r="M179" s="13">
        <v>85400</v>
      </c>
      <c r="N179" s="6">
        <f t="shared" si="68"/>
        <v>170800</v>
      </c>
    </row>
    <row r="180" spans="1:14" x14ac:dyDescent="0.3">
      <c r="A180" s="137"/>
      <c r="B180" s="138"/>
      <c r="C180" s="100"/>
      <c r="D180" s="70"/>
      <c r="E180" s="2" t="s">
        <v>34</v>
      </c>
      <c r="F180" s="60">
        <v>0.7</v>
      </c>
      <c r="G180" s="5">
        <v>60</v>
      </c>
      <c r="H180" s="13">
        <v>500000</v>
      </c>
      <c r="I180" s="6">
        <f t="shared" si="72"/>
        <v>300000</v>
      </c>
      <c r="J180" s="6">
        <f t="shared" si="69"/>
        <v>75000</v>
      </c>
      <c r="K180" s="6">
        <f t="shared" si="70"/>
        <v>225000</v>
      </c>
      <c r="L180" s="8">
        <f t="shared" si="71"/>
        <v>93660</v>
      </c>
      <c r="M180" s="13">
        <v>91200</v>
      </c>
      <c r="N180" s="6">
        <f t="shared" si="68"/>
        <v>63839.999999999993</v>
      </c>
    </row>
    <row r="181" spans="1:14" x14ac:dyDescent="0.3">
      <c r="A181" s="137"/>
      <c r="B181" s="138"/>
      <c r="C181" s="100"/>
      <c r="D181" s="70"/>
      <c r="E181" s="2" t="s">
        <v>34</v>
      </c>
      <c r="F181" s="60">
        <v>1</v>
      </c>
      <c r="G181" s="5">
        <v>60</v>
      </c>
      <c r="H181" s="13">
        <v>500000</v>
      </c>
      <c r="I181" s="6">
        <f t="shared" si="72"/>
        <v>300000</v>
      </c>
      <c r="J181" s="6">
        <f t="shared" si="69"/>
        <v>75000</v>
      </c>
      <c r="K181" s="6">
        <f t="shared" si="70"/>
        <v>225000</v>
      </c>
      <c r="L181" s="8">
        <f t="shared" si="71"/>
        <v>133800</v>
      </c>
      <c r="M181" s="13">
        <v>91200</v>
      </c>
      <c r="N181" s="6">
        <f t="shared" si="68"/>
        <v>91200</v>
      </c>
    </row>
    <row r="182" spans="1:14" x14ac:dyDescent="0.3">
      <c r="A182" s="137"/>
      <c r="B182" s="138"/>
      <c r="C182" s="100"/>
      <c r="D182" s="70"/>
      <c r="E182" s="2" t="s">
        <v>34</v>
      </c>
      <c r="F182" s="60">
        <v>1</v>
      </c>
      <c r="G182" s="5">
        <v>60</v>
      </c>
      <c r="H182" s="13">
        <v>500000</v>
      </c>
      <c r="I182" s="6">
        <f t="shared" si="72"/>
        <v>300000</v>
      </c>
      <c r="J182" s="6">
        <f t="shared" si="69"/>
        <v>75000</v>
      </c>
      <c r="K182" s="6">
        <f t="shared" si="70"/>
        <v>225000</v>
      </c>
      <c r="L182" s="8">
        <f t="shared" si="71"/>
        <v>133800</v>
      </c>
      <c r="M182" s="13">
        <v>91200</v>
      </c>
      <c r="N182" s="6">
        <f t="shared" si="68"/>
        <v>91200</v>
      </c>
    </row>
    <row r="183" spans="1:14" x14ac:dyDescent="0.3">
      <c r="A183" s="137"/>
      <c r="B183" s="138"/>
      <c r="C183" s="100"/>
      <c r="D183" s="70"/>
      <c r="E183" s="2" t="s">
        <v>34</v>
      </c>
      <c r="F183" s="60">
        <v>0.4</v>
      </c>
      <c r="G183" s="5">
        <v>60</v>
      </c>
      <c r="H183" s="13">
        <v>500000</v>
      </c>
      <c r="I183" s="6">
        <f t="shared" si="72"/>
        <v>300000</v>
      </c>
      <c r="J183" s="6">
        <f t="shared" si="69"/>
        <v>75000</v>
      </c>
      <c r="K183" s="6">
        <f t="shared" si="70"/>
        <v>225000</v>
      </c>
      <c r="L183" s="8">
        <f t="shared" si="71"/>
        <v>53520</v>
      </c>
      <c r="M183" s="13">
        <v>91200</v>
      </c>
      <c r="N183" s="6">
        <f t="shared" si="68"/>
        <v>36480</v>
      </c>
    </row>
    <row r="184" spans="1:14" x14ac:dyDescent="0.3">
      <c r="A184" s="137"/>
      <c r="B184" s="138"/>
      <c r="C184" s="100"/>
      <c r="D184" s="70"/>
      <c r="E184" s="2" t="s">
        <v>34</v>
      </c>
      <c r="F184" s="60">
        <v>0.6</v>
      </c>
      <c r="G184" s="5">
        <v>60</v>
      </c>
      <c r="H184" s="13">
        <v>500000</v>
      </c>
      <c r="I184" s="6">
        <f t="shared" si="72"/>
        <v>300000</v>
      </c>
      <c r="J184" s="6">
        <f t="shared" si="69"/>
        <v>75000</v>
      </c>
      <c r="K184" s="6">
        <f t="shared" si="70"/>
        <v>225000</v>
      </c>
      <c r="L184" s="8">
        <f t="shared" si="71"/>
        <v>80280</v>
      </c>
      <c r="M184" s="13">
        <v>91200</v>
      </c>
      <c r="N184" s="6">
        <f t="shared" si="68"/>
        <v>54720</v>
      </c>
    </row>
    <row r="185" spans="1:14" x14ac:dyDescent="0.3">
      <c r="A185" s="137"/>
      <c r="B185" s="138"/>
      <c r="C185" s="100"/>
      <c r="D185" s="70"/>
      <c r="E185" s="2" t="s">
        <v>34</v>
      </c>
      <c r="F185" s="60">
        <v>0.6</v>
      </c>
      <c r="G185" s="5">
        <v>60</v>
      </c>
      <c r="H185" s="13">
        <v>500000</v>
      </c>
      <c r="I185" s="6">
        <f t="shared" si="72"/>
        <v>300000</v>
      </c>
      <c r="J185" s="6">
        <f t="shared" si="69"/>
        <v>75000</v>
      </c>
      <c r="K185" s="6">
        <f t="shared" si="70"/>
        <v>225000</v>
      </c>
      <c r="L185" s="8">
        <f t="shared" si="71"/>
        <v>80280</v>
      </c>
      <c r="M185" s="13">
        <v>91200</v>
      </c>
      <c r="N185" s="6">
        <f t="shared" si="68"/>
        <v>54720</v>
      </c>
    </row>
    <row r="186" spans="1:14" x14ac:dyDescent="0.3">
      <c r="A186" s="137"/>
      <c r="B186" s="138"/>
      <c r="C186" s="100"/>
      <c r="D186" s="70"/>
      <c r="E186" s="2" t="s">
        <v>36</v>
      </c>
      <c r="F186" s="60">
        <v>8</v>
      </c>
      <c r="G186" s="15">
        <v>80</v>
      </c>
      <c r="H186" s="13">
        <v>1000000</v>
      </c>
      <c r="I186" s="6">
        <f t="shared" si="72"/>
        <v>800000</v>
      </c>
      <c r="J186" s="6">
        <f t="shared" si="69"/>
        <v>150000</v>
      </c>
      <c r="K186" s="6">
        <f t="shared" si="70"/>
        <v>650000</v>
      </c>
      <c r="L186" s="8">
        <f t="shared" si="71"/>
        <v>4249600</v>
      </c>
      <c r="M186" s="13">
        <v>118800</v>
      </c>
      <c r="N186" s="6">
        <f t="shared" ref="N186:N202" si="73">M186*F186</f>
        <v>950400</v>
      </c>
    </row>
    <row r="187" spans="1:14" x14ac:dyDescent="0.3">
      <c r="A187" s="137"/>
      <c r="B187" s="138"/>
      <c r="C187" s="100"/>
      <c r="D187" s="70"/>
      <c r="E187" s="2" t="s">
        <v>37</v>
      </c>
      <c r="F187" s="60">
        <v>2</v>
      </c>
      <c r="G187" s="15">
        <v>80</v>
      </c>
      <c r="H187" s="13">
        <v>800000</v>
      </c>
      <c r="I187" s="6">
        <f t="shared" si="72"/>
        <v>640000</v>
      </c>
      <c r="J187" s="6">
        <f t="shared" si="69"/>
        <v>120000</v>
      </c>
      <c r="K187" s="6">
        <f t="shared" si="70"/>
        <v>520000</v>
      </c>
      <c r="L187" s="8">
        <f t="shared" si="71"/>
        <v>768000</v>
      </c>
      <c r="M187" s="13">
        <v>136000</v>
      </c>
      <c r="N187" s="6">
        <f t="shared" si="73"/>
        <v>272000</v>
      </c>
    </row>
    <row r="188" spans="1:14" x14ac:dyDescent="0.3">
      <c r="A188" s="137"/>
      <c r="B188" s="138"/>
      <c r="C188" s="100"/>
      <c r="D188" s="70"/>
      <c r="E188" s="2" t="s">
        <v>34</v>
      </c>
      <c r="F188" s="60">
        <v>85</v>
      </c>
      <c r="G188" s="15">
        <v>80</v>
      </c>
      <c r="H188" s="13">
        <v>500000</v>
      </c>
      <c r="I188" s="6">
        <f t="shared" si="72"/>
        <v>400000</v>
      </c>
      <c r="J188" s="6">
        <f t="shared" si="69"/>
        <v>75000</v>
      </c>
      <c r="K188" s="6">
        <f t="shared" si="70"/>
        <v>325000</v>
      </c>
      <c r="L188" s="8">
        <f t="shared" si="71"/>
        <v>19873000</v>
      </c>
      <c r="M188" s="13">
        <v>91200</v>
      </c>
      <c r="N188" s="6">
        <f t="shared" si="73"/>
        <v>7752000</v>
      </c>
    </row>
    <row r="189" spans="1:14" x14ac:dyDescent="0.3">
      <c r="A189" s="137"/>
      <c r="B189" s="138"/>
      <c r="C189" s="100"/>
      <c r="D189" s="70"/>
      <c r="E189" s="2" t="s">
        <v>43</v>
      </c>
      <c r="F189" s="60">
        <v>1</v>
      </c>
      <c r="G189" s="15">
        <v>80</v>
      </c>
      <c r="H189" s="13">
        <v>500000</v>
      </c>
      <c r="I189" s="6">
        <f t="shared" si="72"/>
        <v>400000</v>
      </c>
      <c r="J189" s="6">
        <f t="shared" si="69"/>
        <v>75000</v>
      </c>
      <c r="K189" s="6">
        <f t="shared" si="70"/>
        <v>325000</v>
      </c>
      <c r="L189" s="8">
        <f t="shared" si="71"/>
        <v>233800</v>
      </c>
      <c r="M189" s="13">
        <v>91200</v>
      </c>
      <c r="N189" s="6">
        <f t="shared" si="73"/>
        <v>91200</v>
      </c>
    </row>
    <row r="190" spans="1:14" x14ac:dyDescent="0.3">
      <c r="A190" s="137"/>
      <c r="B190" s="138"/>
      <c r="C190" s="100"/>
      <c r="D190" s="70"/>
      <c r="E190" s="2" t="s">
        <v>40</v>
      </c>
      <c r="F190" s="60">
        <v>6</v>
      </c>
      <c r="G190" s="15">
        <v>80</v>
      </c>
      <c r="H190" s="13">
        <v>600000</v>
      </c>
      <c r="I190" s="6">
        <f t="shared" si="72"/>
        <v>480000</v>
      </c>
      <c r="J190" s="6">
        <f t="shared" si="69"/>
        <v>90000</v>
      </c>
      <c r="K190" s="6">
        <f t="shared" si="70"/>
        <v>390000</v>
      </c>
      <c r="L190" s="8">
        <f t="shared" si="71"/>
        <v>1696800</v>
      </c>
      <c r="M190" s="6">
        <v>107200</v>
      </c>
      <c r="N190" s="6">
        <f t="shared" si="73"/>
        <v>643200</v>
      </c>
    </row>
    <row r="191" spans="1:14" x14ac:dyDescent="0.3">
      <c r="A191" s="137"/>
      <c r="B191" s="138"/>
      <c r="C191" s="100"/>
      <c r="D191" s="70"/>
      <c r="E191" s="2" t="s">
        <v>46</v>
      </c>
      <c r="F191" s="60">
        <v>2</v>
      </c>
      <c r="G191" s="15">
        <v>80</v>
      </c>
      <c r="H191" s="13">
        <v>600000</v>
      </c>
      <c r="I191" s="6">
        <f t="shared" si="72"/>
        <v>480000</v>
      </c>
      <c r="J191" s="6">
        <f t="shared" si="69"/>
        <v>90000</v>
      </c>
      <c r="K191" s="6">
        <f t="shared" si="70"/>
        <v>390000</v>
      </c>
      <c r="L191" s="8">
        <f t="shared" si="71"/>
        <v>676000</v>
      </c>
      <c r="M191" s="13">
        <v>52000</v>
      </c>
      <c r="N191" s="6">
        <f t="shared" si="73"/>
        <v>104000</v>
      </c>
    </row>
    <row r="192" spans="1:14" x14ac:dyDescent="0.3">
      <c r="A192" s="137"/>
      <c r="B192" s="138"/>
      <c r="C192" s="100"/>
      <c r="D192" s="70"/>
      <c r="E192" s="2" t="s">
        <v>55</v>
      </c>
      <c r="F192" s="60">
        <v>5</v>
      </c>
      <c r="G192" s="15">
        <v>80</v>
      </c>
      <c r="H192" s="13">
        <v>500000</v>
      </c>
      <c r="I192" s="6">
        <f t="shared" si="72"/>
        <v>400000</v>
      </c>
      <c r="J192" s="6">
        <f t="shared" si="69"/>
        <v>75000</v>
      </c>
      <c r="K192" s="6">
        <f t="shared" si="70"/>
        <v>325000</v>
      </c>
      <c r="L192" s="8">
        <f t="shared" si="71"/>
        <v>1198000</v>
      </c>
      <c r="M192" s="13">
        <v>85400</v>
      </c>
      <c r="N192" s="6">
        <f t="shared" si="73"/>
        <v>427000</v>
      </c>
    </row>
    <row r="193" spans="1:14" x14ac:dyDescent="0.3">
      <c r="A193" s="137"/>
      <c r="B193" s="138"/>
      <c r="C193" s="100"/>
      <c r="D193" s="70"/>
      <c r="E193" s="2" t="s">
        <v>33</v>
      </c>
      <c r="F193" s="60">
        <v>10</v>
      </c>
      <c r="G193" s="15">
        <v>80</v>
      </c>
      <c r="H193" s="13">
        <v>1000000</v>
      </c>
      <c r="I193" s="6">
        <f t="shared" si="72"/>
        <v>800000</v>
      </c>
      <c r="J193" s="6">
        <f t="shared" si="69"/>
        <v>150000</v>
      </c>
      <c r="K193" s="6">
        <f t="shared" si="70"/>
        <v>650000</v>
      </c>
      <c r="L193" s="8">
        <f t="shared" si="71"/>
        <v>5675000</v>
      </c>
      <c r="M193" s="13">
        <v>82500</v>
      </c>
      <c r="N193" s="6">
        <f t="shared" si="73"/>
        <v>825000</v>
      </c>
    </row>
    <row r="194" spans="1:14" ht="34.5" x14ac:dyDescent="0.3">
      <c r="A194" s="137"/>
      <c r="B194" s="138"/>
      <c r="C194" s="100"/>
      <c r="D194" s="70"/>
      <c r="E194" s="2" t="s">
        <v>150</v>
      </c>
      <c r="F194" s="60">
        <v>4</v>
      </c>
      <c r="G194" s="15">
        <v>100</v>
      </c>
      <c r="H194" s="13">
        <v>500000</v>
      </c>
      <c r="I194" s="6">
        <f t="shared" si="72"/>
        <v>500000</v>
      </c>
      <c r="J194" s="6">
        <f t="shared" si="69"/>
        <v>75000</v>
      </c>
      <c r="K194" s="6">
        <f t="shared" si="70"/>
        <v>425000</v>
      </c>
      <c r="L194" s="8">
        <f t="shared" si="71"/>
        <v>1348000</v>
      </c>
      <c r="M194" s="13">
        <v>88000</v>
      </c>
      <c r="N194" s="6">
        <f t="shared" si="73"/>
        <v>352000</v>
      </c>
    </row>
    <row r="195" spans="1:14" x14ac:dyDescent="0.3">
      <c r="A195" s="137"/>
      <c r="B195" s="138"/>
      <c r="C195" s="100"/>
      <c r="D195" s="70"/>
      <c r="E195" s="2" t="s">
        <v>56</v>
      </c>
      <c r="F195" s="60">
        <v>3</v>
      </c>
      <c r="G195" s="15">
        <v>100</v>
      </c>
      <c r="H195" s="13">
        <v>500000</v>
      </c>
      <c r="I195" s="6">
        <f t="shared" si="72"/>
        <v>500000</v>
      </c>
      <c r="J195" s="6">
        <f t="shared" si="69"/>
        <v>75000</v>
      </c>
      <c r="K195" s="6">
        <f t="shared" si="70"/>
        <v>425000</v>
      </c>
      <c r="L195" s="8">
        <f t="shared" si="71"/>
        <v>1011000</v>
      </c>
      <c r="M195" s="13">
        <v>88000</v>
      </c>
      <c r="N195" s="6">
        <f t="shared" si="73"/>
        <v>264000</v>
      </c>
    </row>
    <row r="196" spans="1:14" ht="34.5" x14ac:dyDescent="0.3">
      <c r="A196" s="137"/>
      <c r="B196" s="138"/>
      <c r="C196" s="100"/>
      <c r="D196" s="70"/>
      <c r="E196" s="2" t="s">
        <v>166</v>
      </c>
      <c r="F196" s="60">
        <v>5.9</v>
      </c>
      <c r="G196" s="15">
        <v>40</v>
      </c>
      <c r="H196" s="13">
        <v>500000</v>
      </c>
      <c r="I196" s="6">
        <f t="shared" si="72"/>
        <v>200000</v>
      </c>
      <c r="J196" s="6">
        <f t="shared" si="69"/>
        <v>75000</v>
      </c>
      <c r="K196" s="6">
        <f>I196-J196</f>
        <v>125000</v>
      </c>
      <c r="L196" s="8">
        <f t="shared" si="71"/>
        <v>233639.99999999994</v>
      </c>
      <c r="M196" s="68">
        <v>85400</v>
      </c>
      <c r="N196" s="6">
        <f t="shared" si="73"/>
        <v>503860.00000000006</v>
      </c>
    </row>
    <row r="197" spans="1:14" x14ac:dyDescent="0.3">
      <c r="A197" s="137"/>
      <c r="B197" s="138"/>
      <c r="C197" s="100"/>
      <c r="D197" s="70"/>
      <c r="E197" s="2" t="s">
        <v>50</v>
      </c>
      <c r="F197" s="60">
        <v>8.8000000000000007</v>
      </c>
      <c r="G197" s="15">
        <v>40</v>
      </c>
      <c r="H197" s="13">
        <v>500000</v>
      </c>
      <c r="I197" s="6">
        <f t="shared" si="72"/>
        <v>200000</v>
      </c>
      <c r="J197" s="6">
        <f t="shared" si="69"/>
        <v>75000</v>
      </c>
      <c r="K197" s="6">
        <f t="shared" si="70"/>
        <v>125000</v>
      </c>
      <c r="L197" s="8">
        <f t="shared" si="71"/>
        <v>297439.99999999988</v>
      </c>
      <c r="M197" s="13">
        <v>91200</v>
      </c>
      <c r="N197" s="6">
        <f t="shared" si="73"/>
        <v>802560.00000000012</v>
      </c>
    </row>
    <row r="198" spans="1:14" ht="34.5" x14ac:dyDescent="0.3">
      <c r="A198" s="137"/>
      <c r="B198" s="138"/>
      <c r="C198" s="100"/>
      <c r="D198" s="70"/>
      <c r="E198" s="2" t="s">
        <v>166</v>
      </c>
      <c r="F198" s="60">
        <v>60</v>
      </c>
      <c r="G198" s="15">
        <v>75</v>
      </c>
      <c r="H198" s="13">
        <v>500000</v>
      </c>
      <c r="I198" s="6">
        <f>G198*H198/100</f>
        <v>375000</v>
      </c>
      <c r="J198" s="6">
        <f>H198*15/100</f>
        <v>75000</v>
      </c>
      <c r="K198" s="6">
        <f>I198-J198</f>
        <v>300000</v>
      </c>
      <c r="L198" s="8">
        <f t="shared" si="71"/>
        <v>12876000</v>
      </c>
      <c r="M198" s="68">
        <v>85400</v>
      </c>
      <c r="N198" s="6">
        <f t="shared" si="73"/>
        <v>5124000</v>
      </c>
    </row>
    <row r="199" spans="1:14" x14ac:dyDescent="0.3">
      <c r="A199" s="137"/>
      <c r="B199" s="138"/>
      <c r="C199" s="100"/>
      <c r="D199" s="70"/>
      <c r="E199" s="2" t="s">
        <v>50</v>
      </c>
      <c r="F199" s="60">
        <v>14.22</v>
      </c>
      <c r="G199" s="15">
        <v>30</v>
      </c>
      <c r="H199" s="13">
        <v>500000</v>
      </c>
      <c r="I199" s="6">
        <f t="shared" si="72"/>
        <v>150000</v>
      </c>
      <c r="J199" s="6">
        <f t="shared" si="69"/>
        <v>75000</v>
      </c>
      <c r="K199" s="6">
        <f t="shared" si="70"/>
        <v>75000</v>
      </c>
      <c r="L199" s="8">
        <f t="shared" si="71"/>
        <v>-230364</v>
      </c>
      <c r="M199" s="13">
        <v>91200</v>
      </c>
      <c r="N199" s="6">
        <f t="shared" si="73"/>
        <v>1296864</v>
      </c>
    </row>
    <row r="200" spans="1:14" x14ac:dyDescent="0.3">
      <c r="A200" s="137"/>
      <c r="B200" s="138"/>
      <c r="C200" s="100"/>
      <c r="D200" s="70"/>
      <c r="E200" s="2" t="s">
        <v>37</v>
      </c>
      <c r="F200" s="60">
        <v>0.1</v>
      </c>
      <c r="G200" s="15">
        <v>30</v>
      </c>
      <c r="H200" s="13">
        <v>800000</v>
      </c>
      <c r="I200" s="6">
        <f t="shared" si="72"/>
        <v>240000</v>
      </c>
      <c r="J200" s="6">
        <f t="shared" si="69"/>
        <v>120000</v>
      </c>
      <c r="K200" s="6">
        <f t="shared" si="70"/>
        <v>120000</v>
      </c>
      <c r="L200" s="8">
        <f t="shared" si="71"/>
        <v>-1600</v>
      </c>
      <c r="M200" s="13">
        <v>136000</v>
      </c>
      <c r="N200" s="6">
        <f t="shared" si="73"/>
        <v>13600</v>
      </c>
    </row>
    <row r="201" spans="1:14" x14ac:dyDescent="0.3">
      <c r="A201" s="137"/>
      <c r="B201" s="138"/>
      <c r="C201" s="100"/>
      <c r="D201" s="70"/>
      <c r="E201" s="2" t="s">
        <v>40</v>
      </c>
      <c r="F201" s="60">
        <v>1.18</v>
      </c>
      <c r="G201" s="15">
        <v>30</v>
      </c>
      <c r="H201" s="13">
        <v>600000</v>
      </c>
      <c r="I201" s="6">
        <f t="shared" si="72"/>
        <v>180000</v>
      </c>
      <c r="J201" s="6">
        <f t="shared" si="69"/>
        <v>90000</v>
      </c>
      <c r="K201" s="6">
        <f t="shared" si="70"/>
        <v>90000</v>
      </c>
      <c r="L201" s="8">
        <f t="shared" si="71"/>
        <v>-20296</v>
      </c>
      <c r="M201" s="13">
        <v>107200</v>
      </c>
      <c r="N201" s="6">
        <f t="shared" si="73"/>
        <v>126496</v>
      </c>
    </row>
    <row r="202" spans="1:14" x14ac:dyDescent="0.3">
      <c r="A202" s="137"/>
      <c r="B202" s="138"/>
      <c r="C202" s="100"/>
      <c r="D202" s="71"/>
      <c r="E202" s="2" t="s">
        <v>46</v>
      </c>
      <c r="F202" s="60">
        <v>0.2</v>
      </c>
      <c r="G202" s="15">
        <v>30</v>
      </c>
      <c r="H202" s="13">
        <v>600000</v>
      </c>
      <c r="I202" s="6">
        <f t="shared" si="72"/>
        <v>180000</v>
      </c>
      <c r="J202" s="6">
        <f t="shared" si="69"/>
        <v>90000</v>
      </c>
      <c r="K202" s="6">
        <f t="shared" si="70"/>
        <v>90000</v>
      </c>
      <c r="L202" s="8">
        <f t="shared" si="71"/>
        <v>7600</v>
      </c>
      <c r="M202" s="13">
        <v>52000</v>
      </c>
      <c r="N202" s="6">
        <f t="shared" si="73"/>
        <v>10400</v>
      </c>
    </row>
    <row r="203" spans="1:14" s="28" customFormat="1" ht="40.9" customHeight="1" x14ac:dyDescent="0.35">
      <c r="A203" s="93" t="s">
        <v>32</v>
      </c>
      <c r="B203" s="93"/>
      <c r="C203" s="93"/>
      <c r="D203" s="93"/>
      <c r="E203" s="93"/>
      <c r="F203" s="27">
        <f>SUM(F90:F202)</f>
        <v>2280.4090199999991</v>
      </c>
      <c r="G203" s="27">
        <f>AVERAGE(G90:G202)</f>
        <v>73.628318584070797</v>
      </c>
      <c r="H203" s="130"/>
      <c r="I203" s="131"/>
      <c r="J203" s="131"/>
      <c r="K203" s="132"/>
      <c r="L203" s="23">
        <f>SUM(L90:L202)</f>
        <v>665870607.26399994</v>
      </c>
      <c r="M203" s="81"/>
      <c r="N203" s="82"/>
    </row>
    <row r="204" spans="1:14" ht="17.25" customHeight="1" x14ac:dyDescent="0.3">
      <c r="A204" s="114">
        <v>4</v>
      </c>
      <c r="B204" s="101" t="s">
        <v>96</v>
      </c>
      <c r="C204" s="89" t="s">
        <v>135</v>
      </c>
      <c r="D204" s="98" t="s">
        <v>89</v>
      </c>
      <c r="E204" s="10" t="s">
        <v>36</v>
      </c>
      <c r="F204" s="58">
        <v>15.8</v>
      </c>
      <c r="G204" s="5">
        <v>60</v>
      </c>
      <c r="H204" s="13">
        <v>1000000</v>
      </c>
      <c r="I204" s="13">
        <f>G204*H204/100</f>
        <v>600000</v>
      </c>
      <c r="J204" s="13">
        <f>I204*15/100</f>
        <v>90000</v>
      </c>
      <c r="K204" s="13">
        <f>I204-J204</f>
        <v>510000</v>
      </c>
      <c r="L204" s="8">
        <f t="shared" ref="L204:L267" si="74">F204*K204-N204</f>
        <v>6180960</v>
      </c>
      <c r="M204" s="13">
        <v>118800</v>
      </c>
      <c r="N204" s="6">
        <f t="shared" ref="N204:N267" si="75">F204*M204</f>
        <v>1877040</v>
      </c>
    </row>
    <row r="205" spans="1:14" ht="34.5" x14ac:dyDescent="0.3">
      <c r="A205" s="115"/>
      <c r="B205" s="102"/>
      <c r="C205" s="90"/>
      <c r="D205" s="98"/>
      <c r="E205" s="10" t="s">
        <v>166</v>
      </c>
      <c r="F205" s="58">
        <v>4.1520000000000001</v>
      </c>
      <c r="G205" s="5">
        <v>60</v>
      </c>
      <c r="H205" s="13">
        <v>500000</v>
      </c>
      <c r="I205" s="13">
        <f t="shared" ref="I205:I213" si="76">G205*H205/100</f>
        <v>300000</v>
      </c>
      <c r="J205" s="13">
        <f t="shared" ref="J205:J213" si="77">I205*15/100</f>
        <v>45000</v>
      </c>
      <c r="K205" s="13">
        <f t="shared" ref="K205:K212" si="78">I205-J205</f>
        <v>255000</v>
      </c>
      <c r="L205" s="8">
        <f t="shared" si="74"/>
        <v>704179.19999999995</v>
      </c>
      <c r="M205" s="13">
        <v>85400</v>
      </c>
      <c r="N205" s="6">
        <f t="shared" si="75"/>
        <v>354580.8</v>
      </c>
    </row>
    <row r="206" spans="1:14" x14ac:dyDescent="0.3">
      <c r="A206" s="115"/>
      <c r="B206" s="102"/>
      <c r="C206" s="90"/>
      <c r="D206" s="98"/>
      <c r="E206" s="10" t="s">
        <v>37</v>
      </c>
      <c r="F206" s="58">
        <v>0.89400000000000002</v>
      </c>
      <c r="G206" s="5">
        <v>60</v>
      </c>
      <c r="H206" s="13">
        <v>800000</v>
      </c>
      <c r="I206" s="13">
        <f t="shared" si="76"/>
        <v>480000</v>
      </c>
      <c r="J206" s="13">
        <f t="shared" si="77"/>
        <v>72000</v>
      </c>
      <c r="K206" s="13">
        <f t="shared" si="78"/>
        <v>408000</v>
      </c>
      <c r="L206" s="8">
        <f t="shared" si="74"/>
        <v>243168</v>
      </c>
      <c r="M206" s="13">
        <v>136000</v>
      </c>
      <c r="N206" s="6">
        <f t="shared" si="75"/>
        <v>121584</v>
      </c>
    </row>
    <row r="207" spans="1:14" x14ac:dyDescent="0.3">
      <c r="A207" s="115"/>
      <c r="B207" s="102"/>
      <c r="C207" s="90"/>
      <c r="D207" s="98"/>
      <c r="E207" s="10" t="s">
        <v>40</v>
      </c>
      <c r="F207" s="58">
        <v>1.58</v>
      </c>
      <c r="G207" s="5">
        <v>60</v>
      </c>
      <c r="H207" s="13">
        <v>600000</v>
      </c>
      <c r="I207" s="13">
        <f t="shared" si="76"/>
        <v>360000</v>
      </c>
      <c r="J207" s="13">
        <f t="shared" si="77"/>
        <v>54000</v>
      </c>
      <c r="K207" s="13">
        <f t="shared" si="78"/>
        <v>306000</v>
      </c>
      <c r="L207" s="8">
        <f t="shared" si="74"/>
        <v>314104</v>
      </c>
      <c r="M207" s="13">
        <v>107200</v>
      </c>
      <c r="N207" s="6">
        <f t="shared" si="75"/>
        <v>169376</v>
      </c>
    </row>
    <row r="208" spans="1:14" x14ac:dyDescent="0.3">
      <c r="A208" s="115"/>
      <c r="B208" s="102"/>
      <c r="C208" s="90"/>
      <c r="D208" s="98" t="s">
        <v>90</v>
      </c>
      <c r="E208" s="10" t="s">
        <v>36</v>
      </c>
      <c r="F208" s="58">
        <v>18.260000000000002</v>
      </c>
      <c r="G208" s="5">
        <v>60</v>
      </c>
      <c r="H208" s="13">
        <v>1000000</v>
      </c>
      <c r="I208" s="13">
        <f t="shared" si="76"/>
        <v>600000</v>
      </c>
      <c r="J208" s="13">
        <f t="shared" si="77"/>
        <v>90000</v>
      </c>
      <c r="K208" s="13">
        <f t="shared" si="78"/>
        <v>510000</v>
      </c>
      <c r="L208" s="8">
        <f t="shared" si="74"/>
        <v>7143312</v>
      </c>
      <c r="M208" s="13">
        <v>118800</v>
      </c>
      <c r="N208" s="6">
        <f t="shared" si="75"/>
        <v>2169288</v>
      </c>
    </row>
    <row r="209" spans="1:14" ht="34.5" x14ac:dyDescent="0.3">
      <c r="A209" s="115"/>
      <c r="B209" s="102"/>
      <c r="C209" s="90"/>
      <c r="D209" s="98"/>
      <c r="E209" s="10" t="s">
        <v>166</v>
      </c>
      <c r="F209" s="58">
        <v>6.21</v>
      </c>
      <c r="G209" s="5">
        <v>60</v>
      </c>
      <c r="H209" s="13">
        <v>500000</v>
      </c>
      <c r="I209" s="13">
        <f t="shared" si="76"/>
        <v>300000</v>
      </c>
      <c r="J209" s="13">
        <f>I209*15/100</f>
        <v>45000</v>
      </c>
      <c r="K209" s="13">
        <f t="shared" si="78"/>
        <v>255000</v>
      </c>
      <c r="L209" s="8">
        <f t="shared" si="74"/>
        <v>1053216</v>
      </c>
      <c r="M209" s="13">
        <v>85400</v>
      </c>
      <c r="N209" s="6">
        <f t="shared" si="75"/>
        <v>530334</v>
      </c>
    </row>
    <row r="210" spans="1:14" x14ac:dyDescent="0.3">
      <c r="A210" s="115"/>
      <c r="B210" s="102"/>
      <c r="C210" s="90"/>
      <c r="D210" s="98"/>
      <c r="E210" s="10" t="s">
        <v>91</v>
      </c>
      <c r="F210" s="58">
        <v>0.6</v>
      </c>
      <c r="G210" s="5">
        <v>60</v>
      </c>
      <c r="H210" s="13">
        <v>500000</v>
      </c>
      <c r="I210" s="13">
        <f t="shared" si="76"/>
        <v>300000</v>
      </c>
      <c r="J210" s="13">
        <f t="shared" si="77"/>
        <v>45000</v>
      </c>
      <c r="K210" s="13">
        <f t="shared" si="78"/>
        <v>255000</v>
      </c>
      <c r="L210" s="8">
        <f t="shared" si="74"/>
        <v>98280</v>
      </c>
      <c r="M210" s="13">
        <v>91200</v>
      </c>
      <c r="N210" s="6">
        <f t="shared" si="75"/>
        <v>54720</v>
      </c>
    </row>
    <row r="211" spans="1:14" x14ac:dyDescent="0.3">
      <c r="A211" s="115"/>
      <c r="B211" s="102"/>
      <c r="C211" s="90"/>
      <c r="D211" s="98"/>
      <c r="E211" s="10" t="s">
        <v>40</v>
      </c>
      <c r="F211" s="58">
        <v>1.05</v>
      </c>
      <c r="G211" s="5">
        <v>60</v>
      </c>
      <c r="H211" s="13">
        <v>600000</v>
      </c>
      <c r="I211" s="13">
        <f t="shared" si="76"/>
        <v>360000</v>
      </c>
      <c r="J211" s="13">
        <f t="shared" si="77"/>
        <v>54000</v>
      </c>
      <c r="K211" s="13">
        <f t="shared" si="78"/>
        <v>306000</v>
      </c>
      <c r="L211" s="8">
        <f t="shared" si="74"/>
        <v>208740</v>
      </c>
      <c r="M211" s="13">
        <v>107200</v>
      </c>
      <c r="N211" s="6">
        <f t="shared" si="75"/>
        <v>112560</v>
      </c>
    </row>
    <row r="212" spans="1:14" x14ac:dyDescent="0.3">
      <c r="A212" s="115"/>
      <c r="B212" s="102"/>
      <c r="C212" s="90"/>
      <c r="D212" s="98"/>
      <c r="E212" s="10" t="s">
        <v>46</v>
      </c>
      <c r="F212" s="58">
        <v>0.54</v>
      </c>
      <c r="G212" s="5">
        <v>60</v>
      </c>
      <c r="H212" s="13">
        <v>600000</v>
      </c>
      <c r="I212" s="13">
        <f t="shared" si="76"/>
        <v>360000</v>
      </c>
      <c r="J212" s="13">
        <f t="shared" si="77"/>
        <v>54000</v>
      </c>
      <c r="K212" s="13">
        <f t="shared" si="78"/>
        <v>306000</v>
      </c>
      <c r="L212" s="8">
        <f t="shared" si="74"/>
        <v>137160</v>
      </c>
      <c r="M212" s="13">
        <v>52000</v>
      </c>
      <c r="N212" s="6">
        <f t="shared" si="75"/>
        <v>28080.000000000004</v>
      </c>
    </row>
    <row r="213" spans="1:14" x14ac:dyDescent="0.3">
      <c r="A213" s="115"/>
      <c r="B213" s="102"/>
      <c r="C213" s="91"/>
      <c r="D213" s="98"/>
      <c r="E213" s="10" t="s">
        <v>37</v>
      </c>
      <c r="F213" s="58">
        <v>0.79</v>
      </c>
      <c r="G213" s="5">
        <v>60</v>
      </c>
      <c r="H213" s="13">
        <v>800000</v>
      </c>
      <c r="I213" s="13">
        <f t="shared" si="76"/>
        <v>480000</v>
      </c>
      <c r="J213" s="13">
        <f t="shared" si="77"/>
        <v>72000</v>
      </c>
      <c r="K213" s="13">
        <f>I213-J213</f>
        <v>408000</v>
      </c>
      <c r="L213" s="8">
        <f t="shared" si="74"/>
        <v>214880</v>
      </c>
      <c r="M213" s="13">
        <v>136000</v>
      </c>
      <c r="N213" s="6">
        <f t="shared" si="75"/>
        <v>107440</v>
      </c>
    </row>
    <row r="214" spans="1:14" ht="24.75" customHeight="1" x14ac:dyDescent="0.3">
      <c r="A214" s="115"/>
      <c r="B214" s="102"/>
      <c r="C214" s="89" t="s">
        <v>136</v>
      </c>
      <c r="D214" s="89" t="s">
        <v>57</v>
      </c>
      <c r="E214" s="11" t="s">
        <v>36</v>
      </c>
      <c r="F214" s="59">
        <v>5.9261799999999996</v>
      </c>
      <c r="G214" s="5">
        <v>37.5</v>
      </c>
      <c r="H214" s="13">
        <v>1000000</v>
      </c>
      <c r="I214" s="13">
        <f>H214*G214/100</f>
        <v>375000</v>
      </c>
      <c r="J214" s="13">
        <f>H214*15/100</f>
        <v>150000</v>
      </c>
      <c r="K214" s="13">
        <f>I214-J214</f>
        <v>225000</v>
      </c>
      <c r="L214" s="8">
        <f t="shared" si="74"/>
        <v>629360.31600000011</v>
      </c>
      <c r="M214" s="13">
        <v>118800</v>
      </c>
      <c r="N214" s="6">
        <f t="shared" si="75"/>
        <v>704030.18399999989</v>
      </c>
    </row>
    <row r="215" spans="1:14" x14ac:dyDescent="0.3">
      <c r="A215" s="115"/>
      <c r="B215" s="102"/>
      <c r="C215" s="90"/>
      <c r="D215" s="90"/>
      <c r="E215" s="11" t="s">
        <v>139</v>
      </c>
      <c r="F215" s="59">
        <v>10.47251</v>
      </c>
      <c r="G215" s="5">
        <v>37.5</v>
      </c>
      <c r="H215" s="13">
        <v>800000</v>
      </c>
      <c r="I215" s="13">
        <f t="shared" ref="I215:I278" si="79">H215*G215/100</f>
        <v>300000</v>
      </c>
      <c r="J215" s="13">
        <f t="shared" ref="J215:J278" si="80">H215*15/100</f>
        <v>120000</v>
      </c>
      <c r="K215" s="13">
        <f t="shared" ref="K215:K278" si="81">I215-J215</f>
        <v>180000</v>
      </c>
      <c r="L215" s="8">
        <f t="shared" si="74"/>
        <v>460790.44000000018</v>
      </c>
      <c r="M215" s="13">
        <v>136000</v>
      </c>
      <c r="N215" s="6">
        <f t="shared" si="75"/>
        <v>1424261.3599999999</v>
      </c>
    </row>
    <row r="216" spans="1:14" x14ac:dyDescent="0.3">
      <c r="A216" s="115"/>
      <c r="B216" s="102"/>
      <c r="C216" s="90"/>
      <c r="D216" s="90"/>
      <c r="E216" s="11" t="s">
        <v>138</v>
      </c>
      <c r="F216" s="59">
        <v>13.441420000000001</v>
      </c>
      <c r="G216" s="5">
        <v>37.5</v>
      </c>
      <c r="H216" s="13">
        <v>1000000</v>
      </c>
      <c r="I216" s="13">
        <f t="shared" si="79"/>
        <v>375000</v>
      </c>
      <c r="J216" s="13">
        <f t="shared" si="80"/>
        <v>150000</v>
      </c>
      <c r="K216" s="13">
        <f t="shared" si="81"/>
        <v>225000</v>
      </c>
      <c r="L216" s="8">
        <f t="shared" si="74"/>
        <v>1915402.3499999999</v>
      </c>
      <c r="M216" s="13">
        <v>82500</v>
      </c>
      <c r="N216" s="6">
        <f t="shared" si="75"/>
        <v>1108917.1500000001</v>
      </c>
    </row>
    <row r="217" spans="1:14" x14ac:dyDescent="0.3">
      <c r="A217" s="115"/>
      <c r="B217" s="102"/>
      <c r="C217" s="90"/>
      <c r="D217" s="90"/>
      <c r="E217" s="11" t="s">
        <v>50</v>
      </c>
      <c r="F217" s="59">
        <v>0.79120000000000001</v>
      </c>
      <c r="G217" s="5">
        <v>37.5</v>
      </c>
      <c r="H217" s="13">
        <v>500000</v>
      </c>
      <c r="I217" s="13">
        <f t="shared" si="79"/>
        <v>187500</v>
      </c>
      <c r="J217" s="13">
        <f t="shared" si="80"/>
        <v>75000</v>
      </c>
      <c r="K217" s="13">
        <f t="shared" si="81"/>
        <v>112500</v>
      </c>
      <c r="L217" s="8">
        <f t="shared" si="74"/>
        <v>16852.559999999998</v>
      </c>
      <c r="M217" s="13">
        <v>91200</v>
      </c>
      <c r="N217" s="6">
        <f t="shared" si="75"/>
        <v>72157.440000000002</v>
      </c>
    </row>
    <row r="218" spans="1:14" x14ac:dyDescent="0.3">
      <c r="A218" s="115"/>
      <c r="B218" s="102"/>
      <c r="C218" s="90"/>
      <c r="D218" s="90"/>
      <c r="E218" s="11" t="s">
        <v>137</v>
      </c>
      <c r="F218" s="59">
        <v>3.5968800000000001</v>
      </c>
      <c r="G218" s="5">
        <v>37.5</v>
      </c>
      <c r="H218" s="13">
        <v>600000</v>
      </c>
      <c r="I218" s="13">
        <f t="shared" si="79"/>
        <v>225000</v>
      </c>
      <c r="J218" s="13">
        <f t="shared" si="80"/>
        <v>90000</v>
      </c>
      <c r="K218" s="13">
        <f t="shared" si="81"/>
        <v>135000</v>
      </c>
      <c r="L218" s="8">
        <f t="shared" si="74"/>
        <v>99993.263999999966</v>
      </c>
      <c r="M218" s="13">
        <v>107200</v>
      </c>
      <c r="N218" s="6">
        <f t="shared" si="75"/>
        <v>385585.53600000002</v>
      </c>
    </row>
    <row r="219" spans="1:14" ht="34.5" x14ac:dyDescent="0.3">
      <c r="A219" s="115"/>
      <c r="B219" s="102"/>
      <c r="C219" s="90"/>
      <c r="D219" s="91"/>
      <c r="E219" s="2" t="s">
        <v>150</v>
      </c>
      <c r="F219" s="59">
        <v>8.1267099999999992</v>
      </c>
      <c r="G219" s="5">
        <v>37.5</v>
      </c>
      <c r="H219" s="13">
        <v>500000</v>
      </c>
      <c r="I219" s="13">
        <f t="shared" si="79"/>
        <v>187500</v>
      </c>
      <c r="J219" s="13">
        <f t="shared" si="80"/>
        <v>75000</v>
      </c>
      <c r="K219" s="13">
        <f t="shared" si="81"/>
        <v>112500</v>
      </c>
      <c r="L219" s="8">
        <f t="shared" si="74"/>
        <v>199104.3949999999</v>
      </c>
      <c r="M219" s="13">
        <v>88000</v>
      </c>
      <c r="N219" s="6">
        <f t="shared" si="75"/>
        <v>715150.48</v>
      </c>
    </row>
    <row r="220" spans="1:14" ht="34.5" customHeight="1" x14ac:dyDescent="0.3">
      <c r="A220" s="115"/>
      <c r="B220" s="102"/>
      <c r="C220" s="90"/>
      <c r="D220" s="89" t="s">
        <v>58</v>
      </c>
      <c r="E220" s="11" t="s">
        <v>141</v>
      </c>
      <c r="F220" s="59">
        <v>102.3661</v>
      </c>
      <c r="G220" s="5">
        <v>70</v>
      </c>
      <c r="H220" s="13">
        <v>1000000</v>
      </c>
      <c r="I220" s="13">
        <f t="shared" si="79"/>
        <v>700000</v>
      </c>
      <c r="J220" s="13">
        <f t="shared" si="80"/>
        <v>150000</v>
      </c>
      <c r="K220" s="13">
        <f t="shared" si="81"/>
        <v>550000</v>
      </c>
      <c r="L220" s="8">
        <f t="shared" si="74"/>
        <v>44140262.32</v>
      </c>
      <c r="M220" s="13">
        <v>118800</v>
      </c>
      <c r="N220" s="6">
        <f t="shared" si="75"/>
        <v>12161092.68</v>
      </c>
    </row>
    <row r="221" spans="1:14" x14ac:dyDescent="0.3">
      <c r="A221" s="115"/>
      <c r="B221" s="102"/>
      <c r="C221" s="90"/>
      <c r="D221" s="90"/>
      <c r="E221" s="11" t="s">
        <v>139</v>
      </c>
      <c r="F221" s="59">
        <v>42.015999999999998</v>
      </c>
      <c r="G221" s="5">
        <v>60</v>
      </c>
      <c r="H221" s="13">
        <v>800000</v>
      </c>
      <c r="I221" s="13">
        <f t="shared" si="79"/>
        <v>480000</v>
      </c>
      <c r="J221" s="13">
        <f t="shared" si="80"/>
        <v>120000</v>
      </c>
      <c r="K221" s="13">
        <f t="shared" si="81"/>
        <v>360000</v>
      </c>
      <c r="L221" s="8">
        <f t="shared" si="74"/>
        <v>9411584</v>
      </c>
      <c r="M221" s="13">
        <v>136000</v>
      </c>
      <c r="N221" s="6">
        <f t="shared" si="75"/>
        <v>5714176</v>
      </c>
    </row>
    <row r="222" spans="1:14" x14ac:dyDescent="0.3">
      <c r="A222" s="115"/>
      <c r="B222" s="102"/>
      <c r="C222" s="90"/>
      <c r="D222" s="90"/>
      <c r="E222" s="11" t="s">
        <v>33</v>
      </c>
      <c r="F222" s="59">
        <v>1.73</v>
      </c>
      <c r="G222" s="5">
        <v>60</v>
      </c>
      <c r="H222" s="13">
        <v>1000000</v>
      </c>
      <c r="I222" s="13">
        <f t="shared" si="79"/>
        <v>600000</v>
      </c>
      <c r="J222" s="13">
        <f t="shared" si="80"/>
        <v>150000</v>
      </c>
      <c r="K222" s="13">
        <f t="shared" si="81"/>
        <v>450000</v>
      </c>
      <c r="L222" s="8">
        <f t="shared" si="74"/>
        <v>635775</v>
      </c>
      <c r="M222" s="13">
        <v>82500</v>
      </c>
      <c r="N222" s="6">
        <f t="shared" si="75"/>
        <v>142725</v>
      </c>
    </row>
    <row r="223" spans="1:14" x14ac:dyDescent="0.3">
      <c r="A223" s="115"/>
      <c r="B223" s="102"/>
      <c r="C223" s="90"/>
      <c r="D223" s="90"/>
      <c r="E223" s="11" t="s">
        <v>34</v>
      </c>
      <c r="F223" s="63">
        <v>0.89300000000000002</v>
      </c>
      <c r="G223" s="5">
        <v>60</v>
      </c>
      <c r="H223" s="13">
        <v>500000</v>
      </c>
      <c r="I223" s="13">
        <f t="shared" si="79"/>
        <v>300000</v>
      </c>
      <c r="J223" s="13">
        <f t="shared" si="80"/>
        <v>75000</v>
      </c>
      <c r="K223" s="13">
        <f t="shared" si="81"/>
        <v>225000</v>
      </c>
      <c r="L223" s="8">
        <f t="shared" si="74"/>
        <v>119483.4</v>
      </c>
      <c r="M223" s="13">
        <v>91200</v>
      </c>
      <c r="N223" s="6">
        <f t="shared" si="75"/>
        <v>81441.600000000006</v>
      </c>
    </row>
    <row r="224" spans="1:14" x14ac:dyDescent="0.3">
      <c r="A224" s="115"/>
      <c r="B224" s="102"/>
      <c r="C224" s="90"/>
      <c r="D224" s="90"/>
      <c r="E224" s="11" t="s">
        <v>137</v>
      </c>
      <c r="F224" s="63">
        <v>5.9436999999999998</v>
      </c>
      <c r="G224" s="5">
        <v>60</v>
      </c>
      <c r="H224" s="13">
        <v>600000</v>
      </c>
      <c r="I224" s="13">
        <f t="shared" si="79"/>
        <v>360000</v>
      </c>
      <c r="J224" s="13">
        <f t="shared" si="80"/>
        <v>90000</v>
      </c>
      <c r="K224" s="13">
        <f t="shared" si="81"/>
        <v>270000</v>
      </c>
      <c r="L224" s="8">
        <f t="shared" si="74"/>
        <v>967634.36</v>
      </c>
      <c r="M224" s="13">
        <v>107200</v>
      </c>
      <c r="N224" s="6">
        <f t="shared" si="75"/>
        <v>637164.64</v>
      </c>
    </row>
    <row r="225" spans="1:14" x14ac:dyDescent="0.3">
      <c r="A225" s="115"/>
      <c r="B225" s="102"/>
      <c r="C225" s="90"/>
      <c r="D225" s="90"/>
      <c r="E225" s="11" t="s">
        <v>51</v>
      </c>
      <c r="F225" s="63">
        <v>1.157</v>
      </c>
      <c r="G225" s="5">
        <v>80</v>
      </c>
      <c r="H225" s="13">
        <v>600000</v>
      </c>
      <c r="I225" s="13">
        <f t="shared" si="79"/>
        <v>480000</v>
      </c>
      <c r="J225" s="13">
        <f t="shared" si="80"/>
        <v>90000</v>
      </c>
      <c r="K225" s="13">
        <f t="shared" si="81"/>
        <v>390000</v>
      </c>
      <c r="L225" s="8">
        <f t="shared" si="74"/>
        <v>391066</v>
      </c>
      <c r="M225" s="13">
        <v>52000</v>
      </c>
      <c r="N225" s="6">
        <f t="shared" si="75"/>
        <v>60164</v>
      </c>
    </row>
    <row r="226" spans="1:14" x14ac:dyDescent="0.3">
      <c r="A226" s="115"/>
      <c r="B226" s="102"/>
      <c r="C226" s="90"/>
      <c r="D226" s="91"/>
      <c r="E226" s="11" t="s">
        <v>142</v>
      </c>
      <c r="F226" s="63">
        <v>3.94</v>
      </c>
      <c r="G226" s="5">
        <v>80</v>
      </c>
      <c r="H226" s="13">
        <v>500000</v>
      </c>
      <c r="I226" s="13">
        <f t="shared" si="79"/>
        <v>400000</v>
      </c>
      <c r="J226" s="13">
        <f t="shared" si="80"/>
        <v>75000</v>
      </c>
      <c r="K226" s="13">
        <f t="shared" si="81"/>
        <v>325000</v>
      </c>
      <c r="L226" s="8">
        <f t="shared" si="74"/>
        <v>1083500</v>
      </c>
      <c r="M226" s="13">
        <v>50000</v>
      </c>
      <c r="N226" s="6">
        <f t="shared" si="75"/>
        <v>197000</v>
      </c>
    </row>
    <row r="227" spans="1:14" ht="34.5" customHeight="1" x14ac:dyDescent="0.3">
      <c r="A227" s="115"/>
      <c r="B227" s="102"/>
      <c r="C227" s="90"/>
      <c r="D227" s="89" t="s">
        <v>59</v>
      </c>
      <c r="E227" s="10" t="s">
        <v>141</v>
      </c>
      <c r="F227" s="62">
        <v>5.6</v>
      </c>
      <c r="G227" s="5">
        <v>65</v>
      </c>
      <c r="H227" s="13">
        <v>1000000</v>
      </c>
      <c r="I227" s="13">
        <f t="shared" si="79"/>
        <v>650000</v>
      </c>
      <c r="J227" s="13">
        <f t="shared" si="80"/>
        <v>150000</v>
      </c>
      <c r="K227" s="13">
        <f t="shared" si="81"/>
        <v>500000</v>
      </c>
      <c r="L227" s="8">
        <f t="shared" si="74"/>
        <v>2134720</v>
      </c>
      <c r="M227" s="13">
        <v>118800</v>
      </c>
      <c r="N227" s="6">
        <f t="shared" si="75"/>
        <v>665280</v>
      </c>
    </row>
    <row r="228" spans="1:14" x14ac:dyDescent="0.3">
      <c r="A228" s="115"/>
      <c r="B228" s="102"/>
      <c r="C228" s="90"/>
      <c r="D228" s="90"/>
      <c r="E228" s="10" t="s">
        <v>139</v>
      </c>
      <c r="F228" s="58">
        <v>12</v>
      </c>
      <c r="G228" s="5">
        <v>65</v>
      </c>
      <c r="H228" s="13">
        <v>800000</v>
      </c>
      <c r="I228" s="13">
        <f t="shared" si="79"/>
        <v>520000</v>
      </c>
      <c r="J228" s="13">
        <f t="shared" si="80"/>
        <v>120000</v>
      </c>
      <c r="K228" s="13">
        <f t="shared" si="81"/>
        <v>400000</v>
      </c>
      <c r="L228" s="8">
        <f t="shared" si="74"/>
        <v>3168000</v>
      </c>
      <c r="M228" s="13">
        <v>136000</v>
      </c>
      <c r="N228" s="6">
        <f t="shared" si="75"/>
        <v>1632000</v>
      </c>
    </row>
    <row r="229" spans="1:14" x14ac:dyDescent="0.3">
      <c r="A229" s="115"/>
      <c r="B229" s="102"/>
      <c r="C229" s="90"/>
      <c r="D229" s="90"/>
      <c r="E229" s="10" t="s">
        <v>138</v>
      </c>
      <c r="F229" s="58">
        <v>7</v>
      </c>
      <c r="G229" s="5">
        <v>65</v>
      </c>
      <c r="H229" s="13">
        <v>1000000</v>
      </c>
      <c r="I229" s="13">
        <f t="shared" si="79"/>
        <v>650000</v>
      </c>
      <c r="J229" s="13">
        <f t="shared" si="80"/>
        <v>150000</v>
      </c>
      <c r="K229" s="13">
        <f t="shared" si="81"/>
        <v>500000</v>
      </c>
      <c r="L229" s="8">
        <f t="shared" si="74"/>
        <v>2922500</v>
      </c>
      <c r="M229" s="13">
        <v>82500</v>
      </c>
      <c r="N229" s="6">
        <f t="shared" si="75"/>
        <v>577500</v>
      </c>
    </row>
    <row r="230" spans="1:14" ht="34.5" x14ac:dyDescent="0.3">
      <c r="A230" s="115"/>
      <c r="B230" s="102"/>
      <c r="C230" s="90"/>
      <c r="D230" s="90"/>
      <c r="E230" s="2" t="s">
        <v>150</v>
      </c>
      <c r="F230" s="58">
        <v>13</v>
      </c>
      <c r="G230" s="5">
        <v>70</v>
      </c>
      <c r="H230" s="13">
        <v>500000</v>
      </c>
      <c r="I230" s="13">
        <f t="shared" si="79"/>
        <v>350000</v>
      </c>
      <c r="J230" s="13">
        <f t="shared" si="80"/>
        <v>75000</v>
      </c>
      <c r="K230" s="13">
        <f t="shared" si="81"/>
        <v>275000</v>
      </c>
      <c r="L230" s="8">
        <f t="shared" si="74"/>
        <v>2431000</v>
      </c>
      <c r="M230" s="13">
        <v>88000</v>
      </c>
      <c r="N230" s="6">
        <f t="shared" si="75"/>
        <v>1144000</v>
      </c>
    </row>
    <row r="231" spans="1:14" x14ac:dyDescent="0.3">
      <c r="A231" s="115"/>
      <c r="B231" s="102"/>
      <c r="C231" s="90"/>
      <c r="D231" s="90"/>
      <c r="E231" s="10" t="s">
        <v>38</v>
      </c>
      <c r="F231" s="58">
        <v>0.8</v>
      </c>
      <c r="G231" s="5">
        <v>70</v>
      </c>
      <c r="H231" s="13">
        <v>500000</v>
      </c>
      <c r="I231" s="13">
        <f t="shared" si="79"/>
        <v>350000</v>
      </c>
      <c r="J231" s="13">
        <f t="shared" si="80"/>
        <v>75000</v>
      </c>
      <c r="K231" s="13">
        <f t="shared" si="81"/>
        <v>275000</v>
      </c>
      <c r="L231" s="8">
        <f t="shared" si="74"/>
        <v>180000</v>
      </c>
      <c r="M231" s="13">
        <v>50000</v>
      </c>
      <c r="N231" s="6">
        <f t="shared" si="75"/>
        <v>40000</v>
      </c>
    </row>
    <row r="232" spans="1:14" x14ac:dyDescent="0.3">
      <c r="A232" s="115"/>
      <c r="B232" s="102"/>
      <c r="C232" s="90"/>
      <c r="D232" s="91"/>
      <c r="E232" s="10" t="s">
        <v>155</v>
      </c>
      <c r="F232" s="58">
        <v>1.3</v>
      </c>
      <c r="G232" s="5">
        <v>60</v>
      </c>
      <c r="H232" s="13">
        <v>200000</v>
      </c>
      <c r="I232" s="13">
        <f t="shared" si="79"/>
        <v>120000</v>
      </c>
      <c r="J232" s="13">
        <f t="shared" si="80"/>
        <v>30000</v>
      </c>
      <c r="K232" s="13">
        <f t="shared" si="81"/>
        <v>90000</v>
      </c>
      <c r="L232" s="8">
        <f t="shared" si="74"/>
        <v>76752</v>
      </c>
      <c r="M232" s="6">
        <v>30960</v>
      </c>
      <c r="N232" s="6">
        <f t="shared" si="75"/>
        <v>40248</v>
      </c>
    </row>
    <row r="233" spans="1:14" ht="34.5" customHeight="1" x14ac:dyDescent="0.3">
      <c r="A233" s="115"/>
      <c r="B233" s="102"/>
      <c r="C233" s="90"/>
      <c r="D233" s="89" t="s">
        <v>60</v>
      </c>
      <c r="E233" s="11" t="s">
        <v>141</v>
      </c>
      <c r="F233" s="59">
        <v>7.0364000000000004</v>
      </c>
      <c r="G233" s="5">
        <v>40</v>
      </c>
      <c r="H233" s="13">
        <v>1000000</v>
      </c>
      <c r="I233" s="13">
        <f t="shared" si="79"/>
        <v>400000</v>
      </c>
      <c r="J233" s="13">
        <f t="shared" si="80"/>
        <v>150000</v>
      </c>
      <c r="K233" s="13">
        <f t="shared" si="81"/>
        <v>250000</v>
      </c>
      <c r="L233" s="8">
        <f t="shared" si="74"/>
        <v>923175.67999999993</v>
      </c>
      <c r="M233" s="13">
        <v>118800</v>
      </c>
      <c r="N233" s="6">
        <f t="shared" si="75"/>
        <v>835924.32000000007</v>
      </c>
    </row>
    <row r="234" spans="1:14" x14ac:dyDescent="0.3">
      <c r="A234" s="115"/>
      <c r="B234" s="102"/>
      <c r="C234" s="90"/>
      <c r="D234" s="90"/>
      <c r="E234" s="11" t="s">
        <v>139</v>
      </c>
      <c r="F234" s="59">
        <v>3.2315</v>
      </c>
      <c r="G234" s="5">
        <v>40</v>
      </c>
      <c r="H234" s="13">
        <v>800000</v>
      </c>
      <c r="I234" s="13">
        <f t="shared" si="79"/>
        <v>320000</v>
      </c>
      <c r="J234" s="13">
        <f t="shared" si="80"/>
        <v>120000</v>
      </c>
      <c r="K234" s="13">
        <f t="shared" si="81"/>
        <v>200000</v>
      </c>
      <c r="L234" s="8">
        <f t="shared" si="74"/>
        <v>206816</v>
      </c>
      <c r="M234" s="13">
        <v>136000</v>
      </c>
      <c r="N234" s="6">
        <f t="shared" si="75"/>
        <v>439484</v>
      </c>
    </row>
    <row r="235" spans="1:14" x14ac:dyDescent="0.3">
      <c r="A235" s="115"/>
      <c r="B235" s="102"/>
      <c r="C235" s="90"/>
      <c r="D235" s="90"/>
      <c r="E235" s="11" t="s">
        <v>138</v>
      </c>
      <c r="F235" s="59">
        <v>4.8543000000000003</v>
      </c>
      <c r="G235" s="5">
        <v>40</v>
      </c>
      <c r="H235" s="13">
        <v>1000000</v>
      </c>
      <c r="I235" s="13">
        <f t="shared" si="79"/>
        <v>400000</v>
      </c>
      <c r="J235" s="13">
        <f t="shared" si="80"/>
        <v>150000</v>
      </c>
      <c r="K235" s="13">
        <f t="shared" si="81"/>
        <v>250000</v>
      </c>
      <c r="L235" s="8">
        <f t="shared" si="74"/>
        <v>813095.25</v>
      </c>
      <c r="M235" s="13">
        <v>82500</v>
      </c>
      <c r="N235" s="6">
        <f t="shared" si="75"/>
        <v>400479.75</v>
      </c>
    </row>
    <row r="236" spans="1:14" x14ac:dyDescent="0.3">
      <c r="A236" s="115"/>
      <c r="B236" s="102"/>
      <c r="C236" s="90"/>
      <c r="D236" s="90"/>
      <c r="E236" s="11" t="s">
        <v>34</v>
      </c>
      <c r="F236" s="59">
        <v>1.9017999999999999</v>
      </c>
      <c r="G236" s="5">
        <v>40</v>
      </c>
      <c r="H236" s="13">
        <v>500000</v>
      </c>
      <c r="I236" s="13">
        <f t="shared" si="79"/>
        <v>200000</v>
      </c>
      <c r="J236" s="13">
        <f t="shared" si="80"/>
        <v>75000</v>
      </c>
      <c r="K236" s="13">
        <f t="shared" si="81"/>
        <v>125000</v>
      </c>
      <c r="L236" s="8">
        <f t="shared" si="74"/>
        <v>64280.84</v>
      </c>
      <c r="M236" s="13">
        <v>91200</v>
      </c>
      <c r="N236" s="6">
        <f t="shared" si="75"/>
        <v>173444.16</v>
      </c>
    </row>
    <row r="237" spans="1:14" x14ac:dyDescent="0.3">
      <c r="A237" s="115"/>
      <c r="B237" s="102"/>
      <c r="C237" s="90"/>
      <c r="D237" s="90"/>
      <c r="E237" s="11" t="s">
        <v>40</v>
      </c>
      <c r="F237" s="59">
        <v>2.0789</v>
      </c>
      <c r="G237" s="5">
        <v>40</v>
      </c>
      <c r="H237" s="13">
        <v>600000</v>
      </c>
      <c r="I237" s="13">
        <f t="shared" si="79"/>
        <v>240000</v>
      </c>
      <c r="J237" s="13">
        <f t="shared" si="80"/>
        <v>90000</v>
      </c>
      <c r="K237" s="13">
        <f t="shared" si="81"/>
        <v>150000</v>
      </c>
      <c r="L237" s="8">
        <f t="shared" si="74"/>
        <v>88976.920000000013</v>
      </c>
      <c r="M237" s="13">
        <v>107200</v>
      </c>
      <c r="N237" s="6">
        <f t="shared" si="75"/>
        <v>222858.08</v>
      </c>
    </row>
    <row r="238" spans="1:14" x14ac:dyDescent="0.3">
      <c r="A238" s="115"/>
      <c r="B238" s="102"/>
      <c r="C238" s="90"/>
      <c r="D238" s="91"/>
      <c r="E238" s="11" t="s">
        <v>51</v>
      </c>
      <c r="F238" s="59">
        <v>0.23319999999999999</v>
      </c>
      <c r="G238" s="5">
        <v>40</v>
      </c>
      <c r="H238" s="13">
        <v>600000</v>
      </c>
      <c r="I238" s="13">
        <f t="shared" si="79"/>
        <v>240000</v>
      </c>
      <c r="J238" s="13">
        <f t="shared" si="80"/>
        <v>90000</v>
      </c>
      <c r="K238" s="13">
        <f t="shared" si="81"/>
        <v>150000</v>
      </c>
      <c r="L238" s="8">
        <f t="shared" si="74"/>
        <v>22853.599999999999</v>
      </c>
      <c r="M238" s="13">
        <v>52000</v>
      </c>
      <c r="N238" s="6">
        <f t="shared" si="75"/>
        <v>12126.4</v>
      </c>
    </row>
    <row r="239" spans="1:14" ht="34.5" customHeight="1" x14ac:dyDescent="0.3">
      <c r="A239" s="115"/>
      <c r="B239" s="102"/>
      <c r="C239" s="90"/>
      <c r="D239" s="89" t="s">
        <v>61</v>
      </c>
      <c r="E239" s="11" t="s">
        <v>141</v>
      </c>
      <c r="F239" s="59">
        <v>26.540400000000002</v>
      </c>
      <c r="G239" s="5">
        <v>70</v>
      </c>
      <c r="H239" s="13">
        <v>1000000</v>
      </c>
      <c r="I239" s="13">
        <f t="shared" si="79"/>
        <v>700000</v>
      </c>
      <c r="J239" s="13">
        <f t="shared" si="80"/>
        <v>150000</v>
      </c>
      <c r="K239" s="13">
        <f t="shared" si="81"/>
        <v>550000</v>
      </c>
      <c r="L239" s="8">
        <f t="shared" si="74"/>
        <v>11444220.480000002</v>
      </c>
      <c r="M239" s="13">
        <v>118800</v>
      </c>
      <c r="N239" s="6">
        <f t="shared" si="75"/>
        <v>3152999.52</v>
      </c>
    </row>
    <row r="240" spans="1:14" x14ac:dyDescent="0.3">
      <c r="A240" s="115"/>
      <c r="B240" s="102"/>
      <c r="C240" s="90"/>
      <c r="D240" s="90"/>
      <c r="E240" s="11" t="s">
        <v>139</v>
      </c>
      <c r="F240" s="59">
        <v>86.949399999999997</v>
      </c>
      <c r="G240" s="5">
        <v>70</v>
      </c>
      <c r="H240" s="13">
        <v>800000</v>
      </c>
      <c r="I240" s="13">
        <f t="shared" si="79"/>
        <v>560000</v>
      </c>
      <c r="J240" s="13">
        <f t="shared" si="80"/>
        <v>120000</v>
      </c>
      <c r="K240" s="13">
        <f t="shared" si="81"/>
        <v>440000</v>
      </c>
      <c r="L240" s="8">
        <f t="shared" si="74"/>
        <v>26432617.600000001</v>
      </c>
      <c r="M240" s="13">
        <v>136000</v>
      </c>
      <c r="N240" s="6">
        <f t="shared" si="75"/>
        <v>11825118.4</v>
      </c>
    </row>
    <row r="241" spans="1:14" x14ac:dyDescent="0.3">
      <c r="A241" s="115"/>
      <c r="B241" s="102"/>
      <c r="C241" s="90"/>
      <c r="D241" s="90"/>
      <c r="E241" s="11" t="s">
        <v>138</v>
      </c>
      <c r="F241" s="59">
        <v>26.546600000000002</v>
      </c>
      <c r="G241" s="5">
        <v>50</v>
      </c>
      <c r="H241" s="13">
        <v>1000000</v>
      </c>
      <c r="I241" s="13">
        <f t="shared" si="79"/>
        <v>500000</v>
      </c>
      <c r="J241" s="13">
        <f t="shared" si="80"/>
        <v>150000</v>
      </c>
      <c r="K241" s="13">
        <f t="shared" si="81"/>
        <v>350000</v>
      </c>
      <c r="L241" s="8">
        <f t="shared" si="74"/>
        <v>7101215.5</v>
      </c>
      <c r="M241" s="13">
        <v>82500</v>
      </c>
      <c r="N241" s="6">
        <f t="shared" si="75"/>
        <v>2190094.5</v>
      </c>
    </row>
    <row r="242" spans="1:14" x14ac:dyDescent="0.3">
      <c r="A242" s="115"/>
      <c r="B242" s="102"/>
      <c r="C242" s="90"/>
      <c r="D242" s="90"/>
      <c r="E242" s="11" t="s">
        <v>50</v>
      </c>
      <c r="F242" s="59">
        <v>4.0742000000000003</v>
      </c>
      <c r="G242" s="5">
        <v>60</v>
      </c>
      <c r="H242" s="13">
        <v>500000</v>
      </c>
      <c r="I242" s="13">
        <f t="shared" si="79"/>
        <v>300000</v>
      </c>
      <c r="J242" s="13">
        <f t="shared" si="80"/>
        <v>75000</v>
      </c>
      <c r="K242" s="13">
        <f t="shared" si="81"/>
        <v>225000</v>
      </c>
      <c r="L242" s="8">
        <f t="shared" si="74"/>
        <v>545127.96000000008</v>
      </c>
      <c r="M242" s="13">
        <v>91200</v>
      </c>
      <c r="N242" s="6">
        <f t="shared" si="75"/>
        <v>371567.04000000004</v>
      </c>
    </row>
    <row r="243" spans="1:14" x14ac:dyDescent="0.3">
      <c r="A243" s="115"/>
      <c r="B243" s="102"/>
      <c r="C243" s="90"/>
      <c r="D243" s="90"/>
      <c r="E243" s="11" t="s">
        <v>137</v>
      </c>
      <c r="F243" s="59">
        <v>10.220000000000001</v>
      </c>
      <c r="G243" s="5">
        <v>60</v>
      </c>
      <c r="H243" s="13">
        <v>600000</v>
      </c>
      <c r="I243" s="13">
        <f t="shared" si="79"/>
        <v>360000</v>
      </c>
      <c r="J243" s="13">
        <f t="shared" si="80"/>
        <v>90000</v>
      </c>
      <c r="K243" s="13">
        <f t="shared" si="81"/>
        <v>270000</v>
      </c>
      <c r="L243" s="8">
        <f t="shared" si="74"/>
        <v>1663816</v>
      </c>
      <c r="M243" s="13">
        <v>107200</v>
      </c>
      <c r="N243" s="6">
        <f t="shared" si="75"/>
        <v>1095584</v>
      </c>
    </row>
    <row r="244" spans="1:14" x14ac:dyDescent="0.3">
      <c r="A244" s="115"/>
      <c r="B244" s="102"/>
      <c r="C244" s="90"/>
      <c r="D244" s="90"/>
      <c r="E244" s="11" t="s">
        <v>51</v>
      </c>
      <c r="F244" s="59">
        <v>1.56</v>
      </c>
      <c r="G244" s="5">
        <v>50</v>
      </c>
      <c r="H244" s="13">
        <v>600000</v>
      </c>
      <c r="I244" s="13">
        <f t="shared" si="79"/>
        <v>300000</v>
      </c>
      <c r="J244" s="13">
        <f t="shared" si="80"/>
        <v>90000</v>
      </c>
      <c r="K244" s="13">
        <f t="shared" si="81"/>
        <v>210000</v>
      </c>
      <c r="L244" s="8">
        <f t="shared" si="74"/>
        <v>246480</v>
      </c>
      <c r="M244" s="13">
        <v>52000</v>
      </c>
      <c r="N244" s="6">
        <f t="shared" si="75"/>
        <v>81120</v>
      </c>
    </row>
    <row r="245" spans="1:14" ht="34.5" x14ac:dyDescent="0.3">
      <c r="A245" s="115"/>
      <c r="B245" s="102"/>
      <c r="C245" s="90"/>
      <c r="D245" s="90"/>
      <c r="E245" s="2" t="s">
        <v>150</v>
      </c>
      <c r="F245" s="59">
        <v>0.93200000000000005</v>
      </c>
      <c r="G245" s="5">
        <v>70</v>
      </c>
      <c r="H245" s="13">
        <v>500000</v>
      </c>
      <c r="I245" s="13">
        <f t="shared" si="79"/>
        <v>350000</v>
      </c>
      <c r="J245" s="13">
        <f t="shared" si="80"/>
        <v>75000</v>
      </c>
      <c r="K245" s="13">
        <f t="shared" si="81"/>
        <v>275000</v>
      </c>
      <c r="L245" s="8">
        <f t="shared" si="74"/>
        <v>174284</v>
      </c>
      <c r="M245" s="13">
        <v>88000</v>
      </c>
      <c r="N245" s="6">
        <f t="shared" si="75"/>
        <v>82016</v>
      </c>
    </row>
    <row r="246" spans="1:14" x14ac:dyDescent="0.3">
      <c r="A246" s="115"/>
      <c r="B246" s="102"/>
      <c r="C246" s="90"/>
      <c r="D246" s="90"/>
      <c r="E246" s="11" t="s">
        <v>142</v>
      </c>
      <c r="F246" s="59">
        <v>2.5348999999999999</v>
      </c>
      <c r="G246" s="5">
        <v>70</v>
      </c>
      <c r="H246" s="13">
        <v>500000</v>
      </c>
      <c r="I246" s="13">
        <f t="shared" si="79"/>
        <v>350000</v>
      </c>
      <c r="J246" s="13">
        <f t="shared" si="80"/>
        <v>75000</v>
      </c>
      <c r="K246" s="13">
        <f t="shared" si="81"/>
        <v>275000</v>
      </c>
      <c r="L246" s="8">
        <f t="shared" si="74"/>
        <v>570352.5</v>
      </c>
      <c r="M246" s="13">
        <v>50000</v>
      </c>
      <c r="N246" s="6">
        <f t="shared" si="75"/>
        <v>126745</v>
      </c>
    </row>
    <row r="247" spans="1:14" x14ac:dyDescent="0.3">
      <c r="A247" s="115"/>
      <c r="B247" s="102"/>
      <c r="C247" s="90"/>
      <c r="D247" s="91"/>
      <c r="E247" s="11" t="s">
        <v>140</v>
      </c>
      <c r="F247" s="59">
        <v>0.88700000000000001</v>
      </c>
      <c r="G247" s="5">
        <v>60</v>
      </c>
      <c r="H247" s="13">
        <v>400000</v>
      </c>
      <c r="I247" s="13">
        <f t="shared" si="79"/>
        <v>240000</v>
      </c>
      <c r="J247" s="13">
        <f t="shared" si="80"/>
        <v>60000</v>
      </c>
      <c r="K247" s="13">
        <f t="shared" si="81"/>
        <v>180000</v>
      </c>
      <c r="L247" s="8">
        <f t="shared" si="74"/>
        <v>83910.2</v>
      </c>
      <c r="M247" s="13">
        <v>85400</v>
      </c>
      <c r="N247" s="6">
        <f t="shared" si="75"/>
        <v>75749.8</v>
      </c>
    </row>
    <row r="248" spans="1:14" ht="34.5" customHeight="1" x14ac:dyDescent="0.3">
      <c r="A248" s="115"/>
      <c r="B248" s="102"/>
      <c r="C248" s="90"/>
      <c r="D248" s="89" t="s">
        <v>62</v>
      </c>
      <c r="E248" s="10" t="s">
        <v>139</v>
      </c>
      <c r="F248" s="58">
        <v>7</v>
      </c>
      <c r="G248" s="5">
        <v>50</v>
      </c>
      <c r="H248" s="13">
        <v>800000</v>
      </c>
      <c r="I248" s="13">
        <f t="shared" si="79"/>
        <v>400000</v>
      </c>
      <c r="J248" s="13">
        <f t="shared" si="80"/>
        <v>120000</v>
      </c>
      <c r="K248" s="13">
        <f t="shared" si="81"/>
        <v>280000</v>
      </c>
      <c r="L248" s="8">
        <f t="shared" si="74"/>
        <v>1008000</v>
      </c>
      <c r="M248" s="13">
        <v>136000</v>
      </c>
      <c r="N248" s="6">
        <f t="shared" si="75"/>
        <v>952000</v>
      </c>
    </row>
    <row r="249" spans="1:14" x14ac:dyDescent="0.3">
      <c r="A249" s="115"/>
      <c r="B249" s="102"/>
      <c r="C249" s="90"/>
      <c r="D249" s="90"/>
      <c r="E249" s="10" t="s">
        <v>40</v>
      </c>
      <c r="F249" s="58">
        <v>0.3</v>
      </c>
      <c r="G249" s="5">
        <v>50</v>
      </c>
      <c r="H249" s="13">
        <v>600000</v>
      </c>
      <c r="I249" s="13">
        <f t="shared" si="79"/>
        <v>300000</v>
      </c>
      <c r="J249" s="13">
        <f t="shared" si="80"/>
        <v>90000</v>
      </c>
      <c r="K249" s="13">
        <f t="shared" si="81"/>
        <v>210000</v>
      </c>
      <c r="L249" s="8">
        <f t="shared" si="74"/>
        <v>30840</v>
      </c>
      <c r="M249" s="13">
        <v>107200</v>
      </c>
      <c r="N249" s="6">
        <f t="shared" si="75"/>
        <v>32160</v>
      </c>
    </row>
    <row r="250" spans="1:14" x14ac:dyDescent="0.3">
      <c r="A250" s="115"/>
      <c r="B250" s="102"/>
      <c r="C250" s="90"/>
      <c r="D250" s="91"/>
      <c r="E250" s="10" t="s">
        <v>46</v>
      </c>
      <c r="F250" s="58">
        <v>0.5</v>
      </c>
      <c r="G250" s="5">
        <v>50</v>
      </c>
      <c r="H250" s="13">
        <v>600000</v>
      </c>
      <c r="I250" s="13">
        <f t="shared" si="79"/>
        <v>300000</v>
      </c>
      <c r="J250" s="13">
        <f t="shared" si="80"/>
        <v>90000</v>
      </c>
      <c r="K250" s="13">
        <f t="shared" si="81"/>
        <v>210000</v>
      </c>
      <c r="L250" s="8">
        <f t="shared" si="74"/>
        <v>79000</v>
      </c>
      <c r="M250" s="13">
        <v>52000</v>
      </c>
      <c r="N250" s="6">
        <f t="shared" si="75"/>
        <v>26000</v>
      </c>
    </row>
    <row r="251" spans="1:14" ht="34.5" customHeight="1" x14ac:dyDescent="0.3">
      <c r="A251" s="115"/>
      <c r="B251" s="102"/>
      <c r="C251" s="90"/>
      <c r="D251" s="89" t="s">
        <v>63</v>
      </c>
      <c r="E251" s="10" t="s">
        <v>141</v>
      </c>
      <c r="F251" s="58">
        <v>39.869999999999997</v>
      </c>
      <c r="G251" s="5">
        <v>70</v>
      </c>
      <c r="H251" s="13">
        <v>1000000</v>
      </c>
      <c r="I251" s="13">
        <f t="shared" si="79"/>
        <v>700000</v>
      </c>
      <c r="J251" s="13">
        <f t="shared" si="80"/>
        <v>150000</v>
      </c>
      <c r="K251" s="13">
        <f t="shared" si="81"/>
        <v>550000</v>
      </c>
      <c r="L251" s="8">
        <f t="shared" si="74"/>
        <v>17191944</v>
      </c>
      <c r="M251" s="13">
        <v>118800</v>
      </c>
      <c r="N251" s="6">
        <f t="shared" si="75"/>
        <v>4736556</v>
      </c>
    </row>
    <row r="252" spans="1:14" x14ac:dyDescent="0.3">
      <c r="A252" s="115"/>
      <c r="B252" s="102"/>
      <c r="C252" s="90"/>
      <c r="D252" s="90"/>
      <c r="E252" s="10" t="s">
        <v>139</v>
      </c>
      <c r="F252" s="58">
        <v>96.26</v>
      </c>
      <c r="G252" s="5">
        <v>70</v>
      </c>
      <c r="H252" s="13">
        <v>800000</v>
      </c>
      <c r="I252" s="13">
        <f t="shared" si="79"/>
        <v>560000</v>
      </c>
      <c r="J252" s="13">
        <f t="shared" si="80"/>
        <v>120000</v>
      </c>
      <c r="K252" s="13">
        <f t="shared" si="81"/>
        <v>440000</v>
      </c>
      <c r="L252" s="8">
        <f t="shared" si="74"/>
        <v>29263040</v>
      </c>
      <c r="M252" s="13">
        <v>136000</v>
      </c>
      <c r="N252" s="6">
        <f t="shared" si="75"/>
        <v>13091360</v>
      </c>
    </row>
    <row r="253" spans="1:14" x14ac:dyDescent="0.3">
      <c r="A253" s="115"/>
      <c r="B253" s="102"/>
      <c r="C253" s="90"/>
      <c r="D253" s="90"/>
      <c r="E253" s="10" t="s">
        <v>138</v>
      </c>
      <c r="F253" s="58">
        <v>1.06</v>
      </c>
      <c r="G253" s="5">
        <v>70</v>
      </c>
      <c r="H253" s="13">
        <v>1000000</v>
      </c>
      <c r="I253" s="13">
        <f t="shared" si="79"/>
        <v>700000</v>
      </c>
      <c r="J253" s="13">
        <f t="shared" si="80"/>
        <v>150000</v>
      </c>
      <c r="K253" s="13">
        <f t="shared" si="81"/>
        <v>550000</v>
      </c>
      <c r="L253" s="8">
        <f t="shared" si="74"/>
        <v>495550</v>
      </c>
      <c r="M253" s="13">
        <v>82500</v>
      </c>
      <c r="N253" s="6">
        <f t="shared" si="75"/>
        <v>87450</v>
      </c>
    </row>
    <row r="254" spans="1:14" x14ac:dyDescent="0.3">
      <c r="A254" s="115"/>
      <c r="B254" s="102"/>
      <c r="C254" s="90"/>
      <c r="D254" s="90"/>
      <c r="E254" s="10" t="s">
        <v>137</v>
      </c>
      <c r="F254" s="58">
        <v>9.66</v>
      </c>
      <c r="G254" s="5">
        <v>70</v>
      </c>
      <c r="H254" s="13">
        <v>600000</v>
      </c>
      <c r="I254" s="13">
        <f t="shared" si="79"/>
        <v>420000</v>
      </c>
      <c r="J254" s="13">
        <f t="shared" si="80"/>
        <v>90000</v>
      </c>
      <c r="K254" s="13">
        <f t="shared" si="81"/>
        <v>330000</v>
      </c>
      <c r="L254" s="8">
        <f t="shared" si="74"/>
        <v>2152248</v>
      </c>
      <c r="M254" s="13">
        <v>107200</v>
      </c>
      <c r="N254" s="6">
        <f t="shared" si="75"/>
        <v>1035552</v>
      </c>
    </row>
    <row r="255" spans="1:14" ht="34.5" x14ac:dyDescent="0.3">
      <c r="A255" s="115"/>
      <c r="B255" s="102"/>
      <c r="C255" s="90"/>
      <c r="D255" s="90"/>
      <c r="E255" s="2" t="s">
        <v>150</v>
      </c>
      <c r="F255" s="58">
        <v>0.4</v>
      </c>
      <c r="G255" s="5">
        <v>70</v>
      </c>
      <c r="H255" s="13">
        <v>500000</v>
      </c>
      <c r="I255" s="13">
        <f t="shared" si="79"/>
        <v>350000</v>
      </c>
      <c r="J255" s="13">
        <f t="shared" si="80"/>
        <v>75000</v>
      </c>
      <c r="K255" s="13">
        <f t="shared" si="81"/>
        <v>275000</v>
      </c>
      <c r="L255" s="8">
        <f t="shared" si="74"/>
        <v>74800</v>
      </c>
      <c r="M255" s="13">
        <v>88000</v>
      </c>
      <c r="N255" s="6">
        <f t="shared" si="75"/>
        <v>35200</v>
      </c>
    </row>
    <row r="256" spans="1:14" x14ac:dyDescent="0.3">
      <c r="A256" s="115"/>
      <c r="B256" s="102"/>
      <c r="C256" s="90"/>
      <c r="D256" s="91"/>
      <c r="E256" s="10" t="s">
        <v>140</v>
      </c>
      <c r="F256" s="58">
        <v>0.68</v>
      </c>
      <c r="G256" s="5">
        <v>70</v>
      </c>
      <c r="H256" s="13">
        <v>400000</v>
      </c>
      <c r="I256" s="13">
        <f t="shared" si="79"/>
        <v>280000</v>
      </c>
      <c r="J256" s="13">
        <f t="shared" si="80"/>
        <v>60000</v>
      </c>
      <c r="K256" s="13">
        <f t="shared" si="81"/>
        <v>220000</v>
      </c>
      <c r="L256" s="8">
        <f t="shared" si="74"/>
        <v>91528</v>
      </c>
      <c r="M256" s="13">
        <v>85400</v>
      </c>
      <c r="N256" s="6">
        <f t="shared" si="75"/>
        <v>58072.000000000007</v>
      </c>
    </row>
    <row r="257" spans="1:14" ht="34.5" customHeight="1" x14ac:dyDescent="0.3">
      <c r="A257" s="115"/>
      <c r="B257" s="102"/>
      <c r="C257" s="90"/>
      <c r="D257" s="89" t="s">
        <v>64</v>
      </c>
      <c r="E257" s="11" t="s">
        <v>36</v>
      </c>
      <c r="F257" s="59">
        <v>12.85266</v>
      </c>
      <c r="G257" s="5">
        <v>70</v>
      </c>
      <c r="H257" s="13">
        <v>1000000</v>
      </c>
      <c r="I257" s="13">
        <f t="shared" si="79"/>
        <v>700000</v>
      </c>
      <c r="J257" s="13">
        <f t="shared" si="80"/>
        <v>150000</v>
      </c>
      <c r="K257" s="13">
        <f t="shared" si="81"/>
        <v>550000</v>
      </c>
      <c r="L257" s="8">
        <f t="shared" si="74"/>
        <v>5542066.9920000006</v>
      </c>
      <c r="M257" s="13">
        <v>118800</v>
      </c>
      <c r="N257" s="6">
        <f t="shared" si="75"/>
        <v>1526896.0079999999</v>
      </c>
    </row>
    <row r="258" spans="1:14" x14ac:dyDescent="0.3">
      <c r="A258" s="115"/>
      <c r="B258" s="102"/>
      <c r="C258" s="90"/>
      <c r="D258" s="90"/>
      <c r="E258" s="11" t="s">
        <v>37</v>
      </c>
      <c r="F258" s="59">
        <v>23.478639999999999</v>
      </c>
      <c r="G258" s="5">
        <v>70</v>
      </c>
      <c r="H258" s="13">
        <v>800000</v>
      </c>
      <c r="I258" s="13">
        <f t="shared" si="79"/>
        <v>560000</v>
      </c>
      <c r="J258" s="13">
        <f t="shared" si="80"/>
        <v>120000</v>
      </c>
      <c r="K258" s="13">
        <f t="shared" si="81"/>
        <v>440000</v>
      </c>
      <c r="L258" s="8">
        <f t="shared" si="74"/>
        <v>7137506.5599999996</v>
      </c>
      <c r="M258" s="13">
        <v>136000</v>
      </c>
      <c r="N258" s="6">
        <f t="shared" si="75"/>
        <v>3193095.04</v>
      </c>
    </row>
    <row r="259" spans="1:14" x14ac:dyDescent="0.3">
      <c r="A259" s="115"/>
      <c r="B259" s="102"/>
      <c r="C259" s="90"/>
      <c r="D259" s="90"/>
      <c r="E259" s="11" t="s">
        <v>138</v>
      </c>
      <c r="F259" s="59">
        <v>31.979479999999999</v>
      </c>
      <c r="G259" s="5">
        <v>70</v>
      </c>
      <c r="H259" s="13">
        <v>1000000</v>
      </c>
      <c r="I259" s="13">
        <f t="shared" si="79"/>
        <v>700000</v>
      </c>
      <c r="J259" s="13">
        <f t="shared" si="80"/>
        <v>150000</v>
      </c>
      <c r="K259" s="13">
        <f t="shared" si="81"/>
        <v>550000</v>
      </c>
      <c r="L259" s="8">
        <f t="shared" si="74"/>
        <v>14950406.9</v>
      </c>
      <c r="M259" s="13">
        <v>82500</v>
      </c>
      <c r="N259" s="6">
        <f t="shared" si="75"/>
        <v>2638307.1</v>
      </c>
    </row>
    <row r="260" spans="1:14" x14ac:dyDescent="0.3">
      <c r="A260" s="115"/>
      <c r="B260" s="102"/>
      <c r="C260" s="90"/>
      <c r="D260" s="90"/>
      <c r="E260" s="11" t="s">
        <v>40</v>
      </c>
      <c r="F260" s="59">
        <v>4.6402400000000004</v>
      </c>
      <c r="G260" s="5">
        <v>70</v>
      </c>
      <c r="H260" s="13">
        <v>600000</v>
      </c>
      <c r="I260" s="13">
        <f t="shared" si="79"/>
        <v>420000</v>
      </c>
      <c r="J260" s="13">
        <f t="shared" si="80"/>
        <v>90000</v>
      </c>
      <c r="K260" s="13">
        <f t="shared" si="81"/>
        <v>330000</v>
      </c>
      <c r="L260" s="8">
        <f t="shared" si="74"/>
        <v>1033845.4720000001</v>
      </c>
      <c r="M260" s="13">
        <v>107200</v>
      </c>
      <c r="N260" s="6">
        <f t="shared" si="75"/>
        <v>497433.72800000006</v>
      </c>
    </row>
    <row r="261" spans="1:14" ht="34.5" x14ac:dyDescent="0.3">
      <c r="A261" s="115"/>
      <c r="B261" s="102"/>
      <c r="C261" s="90"/>
      <c r="D261" s="90"/>
      <c r="E261" s="2" t="s">
        <v>150</v>
      </c>
      <c r="F261" s="59">
        <v>8.5450400000000002</v>
      </c>
      <c r="G261" s="5">
        <v>70</v>
      </c>
      <c r="H261" s="13">
        <v>500000</v>
      </c>
      <c r="I261" s="13">
        <f t="shared" si="79"/>
        <v>350000</v>
      </c>
      <c r="J261" s="13">
        <f t="shared" si="80"/>
        <v>75000</v>
      </c>
      <c r="K261" s="13">
        <f t="shared" si="81"/>
        <v>275000</v>
      </c>
      <c r="L261" s="8">
        <f t="shared" si="74"/>
        <v>1597922.48</v>
      </c>
      <c r="M261" s="13">
        <v>88000</v>
      </c>
      <c r="N261" s="6">
        <f t="shared" si="75"/>
        <v>751963.52</v>
      </c>
    </row>
    <row r="262" spans="1:14" x14ac:dyDescent="0.3">
      <c r="A262" s="115"/>
      <c r="B262" s="102"/>
      <c r="C262" s="90"/>
      <c r="D262" s="91"/>
      <c r="E262" s="11" t="s">
        <v>45</v>
      </c>
      <c r="F262" s="59">
        <v>8.843</v>
      </c>
      <c r="G262" s="5">
        <v>70</v>
      </c>
      <c r="H262" s="13">
        <v>400000</v>
      </c>
      <c r="I262" s="13">
        <f t="shared" si="79"/>
        <v>280000</v>
      </c>
      <c r="J262" s="13">
        <f t="shared" si="80"/>
        <v>60000</v>
      </c>
      <c r="K262" s="13">
        <f t="shared" si="81"/>
        <v>220000</v>
      </c>
      <c r="L262" s="8">
        <f t="shared" si="74"/>
        <v>1190267.8</v>
      </c>
      <c r="M262" s="13">
        <v>85400</v>
      </c>
      <c r="N262" s="6">
        <f t="shared" si="75"/>
        <v>755192.2</v>
      </c>
    </row>
    <row r="263" spans="1:14" ht="34.5" customHeight="1" x14ac:dyDescent="0.3">
      <c r="A263" s="115"/>
      <c r="B263" s="102"/>
      <c r="C263" s="90"/>
      <c r="D263" s="89" t="s">
        <v>65</v>
      </c>
      <c r="E263" s="10" t="s">
        <v>141</v>
      </c>
      <c r="F263" s="58">
        <v>21.63</v>
      </c>
      <c r="G263" s="5">
        <v>50</v>
      </c>
      <c r="H263" s="13">
        <v>1000000</v>
      </c>
      <c r="I263" s="13">
        <f t="shared" si="79"/>
        <v>500000</v>
      </c>
      <c r="J263" s="13">
        <f t="shared" si="80"/>
        <v>150000</v>
      </c>
      <c r="K263" s="13">
        <f t="shared" si="81"/>
        <v>350000</v>
      </c>
      <c r="L263" s="8">
        <f t="shared" si="74"/>
        <v>5000856</v>
      </c>
      <c r="M263" s="13">
        <v>118800</v>
      </c>
      <c r="N263" s="6">
        <f t="shared" si="75"/>
        <v>2569644</v>
      </c>
    </row>
    <row r="264" spans="1:14" x14ac:dyDescent="0.3">
      <c r="A264" s="115"/>
      <c r="B264" s="102"/>
      <c r="C264" s="90"/>
      <c r="D264" s="90"/>
      <c r="E264" s="10" t="s">
        <v>139</v>
      </c>
      <c r="F264" s="58">
        <v>0.61</v>
      </c>
      <c r="G264" s="5">
        <v>50</v>
      </c>
      <c r="H264" s="13">
        <v>800000</v>
      </c>
      <c r="I264" s="13">
        <f t="shared" si="79"/>
        <v>400000</v>
      </c>
      <c r="J264" s="13">
        <f t="shared" si="80"/>
        <v>120000</v>
      </c>
      <c r="K264" s="13">
        <f t="shared" si="81"/>
        <v>280000</v>
      </c>
      <c r="L264" s="8">
        <f t="shared" si="74"/>
        <v>87840</v>
      </c>
      <c r="M264" s="13">
        <v>136000</v>
      </c>
      <c r="N264" s="6">
        <f t="shared" si="75"/>
        <v>82960</v>
      </c>
    </row>
    <row r="265" spans="1:14" x14ac:dyDescent="0.3">
      <c r="A265" s="115"/>
      <c r="B265" s="102"/>
      <c r="C265" s="90"/>
      <c r="D265" s="90"/>
      <c r="E265" s="10" t="s">
        <v>50</v>
      </c>
      <c r="F265" s="58">
        <v>2.64</v>
      </c>
      <c r="G265" s="5">
        <v>50</v>
      </c>
      <c r="H265" s="13">
        <v>500000</v>
      </c>
      <c r="I265" s="13">
        <f t="shared" si="79"/>
        <v>250000</v>
      </c>
      <c r="J265" s="13">
        <f t="shared" si="80"/>
        <v>75000</v>
      </c>
      <c r="K265" s="13">
        <f t="shared" si="81"/>
        <v>175000</v>
      </c>
      <c r="L265" s="8">
        <f t="shared" si="74"/>
        <v>221232</v>
      </c>
      <c r="M265" s="13">
        <v>91200</v>
      </c>
      <c r="N265" s="6">
        <f t="shared" si="75"/>
        <v>240768</v>
      </c>
    </row>
    <row r="266" spans="1:14" x14ac:dyDescent="0.3">
      <c r="A266" s="115"/>
      <c r="B266" s="102"/>
      <c r="C266" s="90"/>
      <c r="D266" s="90"/>
      <c r="E266" s="10" t="s">
        <v>40</v>
      </c>
      <c r="F266" s="58">
        <v>2.78</v>
      </c>
      <c r="G266" s="5">
        <v>50</v>
      </c>
      <c r="H266" s="13">
        <v>600000</v>
      </c>
      <c r="I266" s="13">
        <f t="shared" si="79"/>
        <v>300000</v>
      </c>
      <c r="J266" s="13">
        <f t="shared" si="80"/>
        <v>90000</v>
      </c>
      <c r="K266" s="13">
        <f t="shared" si="81"/>
        <v>210000</v>
      </c>
      <c r="L266" s="8">
        <f t="shared" si="74"/>
        <v>285784</v>
      </c>
      <c r="M266" s="13">
        <v>107200</v>
      </c>
      <c r="N266" s="6">
        <f t="shared" si="75"/>
        <v>298016</v>
      </c>
    </row>
    <row r="267" spans="1:14" x14ac:dyDescent="0.3">
      <c r="A267" s="115"/>
      <c r="B267" s="102"/>
      <c r="C267" s="90"/>
      <c r="D267" s="90"/>
      <c r="E267" s="10" t="s">
        <v>51</v>
      </c>
      <c r="F267" s="58">
        <v>0.14000000000000001</v>
      </c>
      <c r="G267" s="5">
        <v>50</v>
      </c>
      <c r="H267" s="13">
        <v>600000</v>
      </c>
      <c r="I267" s="13">
        <f t="shared" si="79"/>
        <v>300000</v>
      </c>
      <c r="J267" s="13">
        <f t="shared" si="80"/>
        <v>90000</v>
      </c>
      <c r="K267" s="13">
        <f t="shared" si="81"/>
        <v>210000</v>
      </c>
      <c r="L267" s="8">
        <f t="shared" si="74"/>
        <v>22120.000000000004</v>
      </c>
      <c r="M267" s="13">
        <v>52000</v>
      </c>
      <c r="N267" s="6">
        <f t="shared" si="75"/>
        <v>7280.0000000000009</v>
      </c>
    </row>
    <row r="268" spans="1:14" x14ac:dyDescent="0.3">
      <c r="A268" s="115"/>
      <c r="B268" s="102"/>
      <c r="C268" s="90"/>
      <c r="D268" s="91"/>
      <c r="E268" s="10" t="s">
        <v>91</v>
      </c>
      <c r="F268" s="58">
        <v>5.5</v>
      </c>
      <c r="G268" s="5">
        <v>50</v>
      </c>
      <c r="H268" s="13">
        <v>500000</v>
      </c>
      <c r="I268" s="13">
        <f t="shared" si="79"/>
        <v>250000</v>
      </c>
      <c r="J268" s="13">
        <f t="shared" si="80"/>
        <v>75000</v>
      </c>
      <c r="K268" s="13">
        <f t="shared" si="81"/>
        <v>175000</v>
      </c>
      <c r="L268" s="8">
        <f t="shared" ref="L268:L331" si="82">F268*K268-N268</f>
        <v>460900</v>
      </c>
      <c r="M268" s="13">
        <v>91200</v>
      </c>
      <c r="N268" s="6">
        <f t="shared" ref="N268:N331" si="83">F268*M268</f>
        <v>501600</v>
      </c>
    </row>
    <row r="269" spans="1:14" ht="34.5" customHeight="1" x14ac:dyDescent="0.3">
      <c r="A269" s="115"/>
      <c r="B269" s="102"/>
      <c r="C269" s="90"/>
      <c r="D269" s="89" t="s">
        <v>66</v>
      </c>
      <c r="E269" s="11" t="s">
        <v>36</v>
      </c>
      <c r="F269" s="59">
        <v>4.34</v>
      </c>
      <c r="G269" s="5">
        <v>50</v>
      </c>
      <c r="H269" s="13">
        <v>1000000</v>
      </c>
      <c r="I269" s="13">
        <f t="shared" si="79"/>
        <v>500000</v>
      </c>
      <c r="J269" s="13">
        <f t="shared" si="80"/>
        <v>150000</v>
      </c>
      <c r="K269" s="13">
        <f t="shared" si="81"/>
        <v>350000</v>
      </c>
      <c r="L269" s="8">
        <f t="shared" si="82"/>
        <v>1003408</v>
      </c>
      <c r="M269" s="13">
        <v>118800</v>
      </c>
      <c r="N269" s="6">
        <f t="shared" si="83"/>
        <v>515592</v>
      </c>
    </row>
    <row r="270" spans="1:14" x14ac:dyDescent="0.3">
      <c r="A270" s="115"/>
      <c r="B270" s="102"/>
      <c r="C270" s="90"/>
      <c r="D270" s="90"/>
      <c r="E270" s="11" t="s">
        <v>37</v>
      </c>
      <c r="F270" s="59">
        <v>4.7300000000000004</v>
      </c>
      <c r="G270" s="5">
        <v>50</v>
      </c>
      <c r="H270" s="13">
        <v>800000</v>
      </c>
      <c r="I270" s="13">
        <f t="shared" si="79"/>
        <v>400000</v>
      </c>
      <c r="J270" s="13">
        <f t="shared" si="80"/>
        <v>120000</v>
      </c>
      <c r="K270" s="13">
        <f t="shared" si="81"/>
        <v>280000</v>
      </c>
      <c r="L270" s="8">
        <f t="shared" si="82"/>
        <v>681120.00000000023</v>
      </c>
      <c r="M270" s="13">
        <v>136000</v>
      </c>
      <c r="N270" s="6">
        <f t="shared" si="83"/>
        <v>643280</v>
      </c>
    </row>
    <row r="271" spans="1:14" x14ac:dyDescent="0.3">
      <c r="A271" s="115"/>
      <c r="B271" s="102"/>
      <c r="C271" s="90"/>
      <c r="D271" s="90"/>
      <c r="E271" s="11" t="s">
        <v>33</v>
      </c>
      <c r="F271" s="59">
        <v>7.9374000000000002</v>
      </c>
      <c r="G271" s="5">
        <v>50</v>
      </c>
      <c r="H271" s="13">
        <v>1000000</v>
      </c>
      <c r="I271" s="13">
        <f t="shared" si="79"/>
        <v>500000</v>
      </c>
      <c r="J271" s="13">
        <f t="shared" si="80"/>
        <v>150000</v>
      </c>
      <c r="K271" s="13">
        <f t="shared" si="81"/>
        <v>350000</v>
      </c>
      <c r="L271" s="8">
        <f t="shared" si="82"/>
        <v>2123254.5</v>
      </c>
      <c r="M271" s="13">
        <v>82500</v>
      </c>
      <c r="N271" s="6">
        <f t="shared" si="83"/>
        <v>654835.5</v>
      </c>
    </row>
    <row r="272" spans="1:14" x14ac:dyDescent="0.3">
      <c r="A272" s="115"/>
      <c r="B272" s="102"/>
      <c r="C272" s="90"/>
      <c r="D272" s="90"/>
      <c r="E272" s="11" t="s">
        <v>50</v>
      </c>
      <c r="F272" s="59">
        <v>3.222</v>
      </c>
      <c r="G272" s="5">
        <v>50</v>
      </c>
      <c r="H272" s="13">
        <v>500000</v>
      </c>
      <c r="I272" s="13">
        <f t="shared" si="79"/>
        <v>250000</v>
      </c>
      <c r="J272" s="13">
        <f t="shared" si="80"/>
        <v>75000</v>
      </c>
      <c r="K272" s="13">
        <f t="shared" si="81"/>
        <v>175000</v>
      </c>
      <c r="L272" s="8">
        <f t="shared" si="82"/>
        <v>270003.59999999998</v>
      </c>
      <c r="M272" s="13">
        <v>91200</v>
      </c>
      <c r="N272" s="6">
        <f t="shared" si="83"/>
        <v>293846.40000000002</v>
      </c>
    </row>
    <row r="273" spans="1:14" x14ac:dyDescent="0.3">
      <c r="A273" s="115"/>
      <c r="B273" s="102"/>
      <c r="C273" s="90"/>
      <c r="D273" s="90"/>
      <c r="E273" s="11" t="s">
        <v>40</v>
      </c>
      <c r="F273" s="59">
        <v>4.26</v>
      </c>
      <c r="G273" s="5">
        <v>50</v>
      </c>
      <c r="H273" s="13">
        <v>600000</v>
      </c>
      <c r="I273" s="13">
        <f t="shared" si="79"/>
        <v>300000</v>
      </c>
      <c r="J273" s="13">
        <f t="shared" si="80"/>
        <v>90000</v>
      </c>
      <c r="K273" s="13">
        <f t="shared" si="81"/>
        <v>210000</v>
      </c>
      <c r="L273" s="8">
        <f t="shared" si="82"/>
        <v>437928</v>
      </c>
      <c r="M273" s="13">
        <v>107200</v>
      </c>
      <c r="N273" s="6">
        <f t="shared" si="83"/>
        <v>456672</v>
      </c>
    </row>
    <row r="274" spans="1:14" x14ac:dyDescent="0.3">
      <c r="A274" s="115"/>
      <c r="B274" s="102"/>
      <c r="C274" s="90"/>
      <c r="D274" s="90"/>
      <c r="E274" s="10" t="s">
        <v>142</v>
      </c>
      <c r="F274" s="58">
        <v>0.1</v>
      </c>
      <c r="G274" s="5">
        <v>50</v>
      </c>
      <c r="H274" s="13">
        <v>500000</v>
      </c>
      <c r="I274" s="13">
        <f t="shared" si="79"/>
        <v>250000</v>
      </c>
      <c r="J274" s="13">
        <f t="shared" si="80"/>
        <v>75000</v>
      </c>
      <c r="K274" s="13">
        <f t="shared" si="81"/>
        <v>175000</v>
      </c>
      <c r="L274" s="8">
        <f t="shared" si="82"/>
        <v>12500</v>
      </c>
      <c r="M274" s="13">
        <v>50000</v>
      </c>
      <c r="N274" s="6">
        <f t="shared" si="83"/>
        <v>5000</v>
      </c>
    </row>
    <row r="275" spans="1:14" x14ac:dyDescent="0.3">
      <c r="A275" s="115"/>
      <c r="B275" s="102"/>
      <c r="C275" s="90"/>
      <c r="D275" s="91"/>
      <c r="E275" s="10" t="s">
        <v>43</v>
      </c>
      <c r="F275" s="58">
        <v>0.5</v>
      </c>
      <c r="G275" s="5">
        <v>50</v>
      </c>
      <c r="H275" s="13">
        <v>500000</v>
      </c>
      <c r="I275" s="13">
        <f t="shared" si="79"/>
        <v>250000</v>
      </c>
      <c r="J275" s="13">
        <f t="shared" si="80"/>
        <v>75000</v>
      </c>
      <c r="K275" s="13">
        <f t="shared" si="81"/>
        <v>175000</v>
      </c>
      <c r="L275" s="8">
        <f t="shared" si="82"/>
        <v>41900</v>
      </c>
      <c r="M275" s="13">
        <v>91200</v>
      </c>
      <c r="N275" s="6">
        <f t="shared" si="83"/>
        <v>45600</v>
      </c>
    </row>
    <row r="276" spans="1:14" ht="34.5" customHeight="1" x14ac:dyDescent="0.3">
      <c r="A276" s="115"/>
      <c r="B276" s="102"/>
      <c r="C276" s="90"/>
      <c r="D276" s="89" t="s">
        <v>67</v>
      </c>
      <c r="E276" s="10" t="s">
        <v>36</v>
      </c>
      <c r="F276" s="58">
        <v>29.848500000000001</v>
      </c>
      <c r="G276" s="5">
        <v>65</v>
      </c>
      <c r="H276" s="13">
        <v>1000000</v>
      </c>
      <c r="I276" s="13">
        <f t="shared" si="79"/>
        <v>650000</v>
      </c>
      <c r="J276" s="13">
        <f t="shared" si="80"/>
        <v>150000</v>
      </c>
      <c r="K276" s="13">
        <f t="shared" si="81"/>
        <v>500000</v>
      </c>
      <c r="L276" s="8">
        <f t="shared" si="82"/>
        <v>11378248.199999999</v>
      </c>
      <c r="M276" s="13">
        <v>118800</v>
      </c>
      <c r="N276" s="6">
        <f t="shared" si="83"/>
        <v>3546001.8000000003</v>
      </c>
    </row>
    <row r="277" spans="1:14" x14ac:dyDescent="0.3">
      <c r="A277" s="115"/>
      <c r="B277" s="102"/>
      <c r="C277" s="90"/>
      <c r="D277" s="90"/>
      <c r="E277" s="10" t="s">
        <v>37</v>
      </c>
      <c r="F277" s="58">
        <v>16.420000000000002</v>
      </c>
      <c r="G277" s="5">
        <v>65</v>
      </c>
      <c r="H277" s="13">
        <v>800000</v>
      </c>
      <c r="I277" s="13">
        <f t="shared" si="79"/>
        <v>520000</v>
      </c>
      <c r="J277" s="13">
        <f t="shared" si="80"/>
        <v>120000</v>
      </c>
      <c r="K277" s="13">
        <f t="shared" si="81"/>
        <v>400000</v>
      </c>
      <c r="L277" s="8">
        <f t="shared" si="82"/>
        <v>4334880.0000000009</v>
      </c>
      <c r="M277" s="13">
        <v>136000</v>
      </c>
      <c r="N277" s="6">
        <f t="shared" si="83"/>
        <v>2233120</v>
      </c>
    </row>
    <row r="278" spans="1:14" x14ac:dyDescent="0.3">
      <c r="A278" s="115"/>
      <c r="B278" s="102"/>
      <c r="C278" s="90"/>
      <c r="D278" s="90"/>
      <c r="E278" s="10" t="s">
        <v>34</v>
      </c>
      <c r="F278" s="58">
        <v>5.12</v>
      </c>
      <c r="G278" s="5">
        <v>65</v>
      </c>
      <c r="H278" s="13">
        <v>500000</v>
      </c>
      <c r="I278" s="13">
        <f t="shared" si="79"/>
        <v>325000</v>
      </c>
      <c r="J278" s="13">
        <f t="shared" si="80"/>
        <v>75000</v>
      </c>
      <c r="K278" s="13">
        <f t="shared" si="81"/>
        <v>250000</v>
      </c>
      <c r="L278" s="8">
        <f t="shared" si="82"/>
        <v>813056</v>
      </c>
      <c r="M278" s="13">
        <v>91200</v>
      </c>
      <c r="N278" s="6">
        <f t="shared" si="83"/>
        <v>466944</v>
      </c>
    </row>
    <row r="279" spans="1:14" x14ac:dyDescent="0.3">
      <c r="A279" s="115"/>
      <c r="B279" s="102"/>
      <c r="C279" s="90"/>
      <c r="D279" s="90"/>
      <c r="E279" s="10" t="s">
        <v>137</v>
      </c>
      <c r="F279" s="58">
        <v>4.6660000000000004</v>
      </c>
      <c r="G279" s="5">
        <v>65</v>
      </c>
      <c r="H279" s="13">
        <v>600000</v>
      </c>
      <c r="I279" s="13">
        <f t="shared" ref="I279:I344" si="84">H279*G279/100</f>
        <v>390000</v>
      </c>
      <c r="J279" s="13">
        <f t="shared" ref="J279:J344" si="85">H279*15/100</f>
        <v>90000</v>
      </c>
      <c r="K279" s="13">
        <f t="shared" ref="K279:K344" si="86">I279-J279</f>
        <v>300000</v>
      </c>
      <c r="L279" s="8">
        <f t="shared" si="82"/>
        <v>899604.8</v>
      </c>
      <c r="M279" s="13">
        <v>107200</v>
      </c>
      <c r="N279" s="6">
        <f t="shared" si="83"/>
        <v>500195.2</v>
      </c>
    </row>
    <row r="280" spans="1:14" x14ac:dyDescent="0.3">
      <c r="A280" s="115"/>
      <c r="B280" s="102"/>
      <c r="C280" s="90"/>
      <c r="D280" s="90"/>
      <c r="E280" s="10" t="s">
        <v>38</v>
      </c>
      <c r="F280" s="58">
        <v>0.2</v>
      </c>
      <c r="G280" s="5">
        <v>70</v>
      </c>
      <c r="H280" s="13">
        <v>500000</v>
      </c>
      <c r="I280" s="13">
        <f t="shared" si="84"/>
        <v>350000</v>
      </c>
      <c r="J280" s="13">
        <f t="shared" si="85"/>
        <v>75000</v>
      </c>
      <c r="K280" s="13">
        <f t="shared" si="86"/>
        <v>275000</v>
      </c>
      <c r="L280" s="8">
        <f t="shared" si="82"/>
        <v>45000</v>
      </c>
      <c r="M280" s="13">
        <v>50000</v>
      </c>
      <c r="N280" s="6">
        <f t="shared" si="83"/>
        <v>10000</v>
      </c>
    </row>
    <row r="281" spans="1:14" x14ac:dyDescent="0.3">
      <c r="A281" s="115"/>
      <c r="B281" s="102"/>
      <c r="C281" s="90"/>
      <c r="D281" s="91"/>
      <c r="E281" s="10" t="s">
        <v>45</v>
      </c>
      <c r="F281" s="58">
        <v>4</v>
      </c>
      <c r="G281" s="5">
        <v>60</v>
      </c>
      <c r="H281" s="13">
        <v>400000</v>
      </c>
      <c r="I281" s="13">
        <f t="shared" si="84"/>
        <v>240000</v>
      </c>
      <c r="J281" s="13">
        <f t="shared" si="85"/>
        <v>60000</v>
      </c>
      <c r="K281" s="13">
        <f t="shared" si="86"/>
        <v>180000</v>
      </c>
      <c r="L281" s="8">
        <f t="shared" si="82"/>
        <v>378400</v>
      </c>
      <c r="M281" s="13">
        <v>85400</v>
      </c>
      <c r="N281" s="6">
        <f t="shared" si="83"/>
        <v>341600</v>
      </c>
    </row>
    <row r="282" spans="1:14" ht="34.5" customHeight="1" x14ac:dyDescent="0.3">
      <c r="A282" s="115"/>
      <c r="B282" s="102"/>
      <c r="C282" s="90"/>
      <c r="D282" s="89" t="s">
        <v>68</v>
      </c>
      <c r="E282" s="10" t="s">
        <v>36</v>
      </c>
      <c r="F282" s="58">
        <v>15</v>
      </c>
      <c r="G282" s="5">
        <v>70</v>
      </c>
      <c r="H282" s="13">
        <v>1000000</v>
      </c>
      <c r="I282" s="13">
        <f t="shared" si="84"/>
        <v>700000</v>
      </c>
      <c r="J282" s="13">
        <f t="shared" si="85"/>
        <v>150000</v>
      </c>
      <c r="K282" s="13">
        <f t="shared" si="86"/>
        <v>550000</v>
      </c>
      <c r="L282" s="8">
        <f t="shared" si="82"/>
        <v>6468000</v>
      </c>
      <c r="M282" s="13">
        <v>118800</v>
      </c>
      <c r="N282" s="6">
        <f t="shared" si="83"/>
        <v>1782000</v>
      </c>
    </row>
    <row r="283" spans="1:14" x14ac:dyDescent="0.3">
      <c r="A283" s="115"/>
      <c r="B283" s="102"/>
      <c r="C283" s="90"/>
      <c r="D283" s="90"/>
      <c r="E283" s="10" t="s">
        <v>139</v>
      </c>
      <c r="F283" s="58">
        <v>11.72</v>
      </c>
      <c r="G283" s="5">
        <v>70</v>
      </c>
      <c r="H283" s="13">
        <v>800000</v>
      </c>
      <c r="I283" s="13">
        <f t="shared" si="84"/>
        <v>560000</v>
      </c>
      <c r="J283" s="13">
        <f t="shared" si="85"/>
        <v>120000</v>
      </c>
      <c r="K283" s="13">
        <f t="shared" si="86"/>
        <v>440000</v>
      </c>
      <c r="L283" s="8">
        <f t="shared" si="82"/>
        <v>3562880</v>
      </c>
      <c r="M283" s="13">
        <v>136000</v>
      </c>
      <c r="N283" s="6">
        <f t="shared" si="83"/>
        <v>1593920</v>
      </c>
    </row>
    <row r="284" spans="1:14" x14ac:dyDescent="0.3">
      <c r="A284" s="115"/>
      <c r="B284" s="102"/>
      <c r="C284" s="90"/>
      <c r="D284" s="90"/>
      <c r="E284" s="10" t="s">
        <v>138</v>
      </c>
      <c r="F284" s="58">
        <v>1.37</v>
      </c>
      <c r="G284" s="5">
        <v>50</v>
      </c>
      <c r="H284" s="13">
        <v>1000000</v>
      </c>
      <c r="I284" s="13">
        <f t="shared" si="84"/>
        <v>500000</v>
      </c>
      <c r="J284" s="13">
        <f t="shared" si="85"/>
        <v>150000</v>
      </c>
      <c r="K284" s="13">
        <f t="shared" si="86"/>
        <v>350000</v>
      </c>
      <c r="L284" s="8">
        <f t="shared" si="82"/>
        <v>366475.00000000006</v>
      </c>
      <c r="M284" s="13">
        <v>82500</v>
      </c>
      <c r="N284" s="6">
        <f t="shared" si="83"/>
        <v>113025.00000000001</v>
      </c>
    </row>
    <row r="285" spans="1:14" x14ac:dyDescent="0.3">
      <c r="A285" s="115"/>
      <c r="B285" s="102"/>
      <c r="C285" s="90"/>
      <c r="D285" s="90"/>
      <c r="E285" s="10" t="s">
        <v>137</v>
      </c>
      <c r="F285" s="58">
        <v>5</v>
      </c>
      <c r="G285" s="5">
        <v>60</v>
      </c>
      <c r="H285" s="13">
        <v>600000</v>
      </c>
      <c r="I285" s="13">
        <f t="shared" si="84"/>
        <v>360000</v>
      </c>
      <c r="J285" s="13">
        <f t="shared" si="85"/>
        <v>90000</v>
      </c>
      <c r="K285" s="13">
        <f t="shared" si="86"/>
        <v>270000</v>
      </c>
      <c r="L285" s="8">
        <f t="shared" si="82"/>
        <v>814000</v>
      </c>
      <c r="M285" s="13">
        <v>107200</v>
      </c>
      <c r="N285" s="6">
        <f t="shared" si="83"/>
        <v>536000</v>
      </c>
    </row>
    <row r="286" spans="1:14" x14ac:dyDescent="0.3">
      <c r="A286" s="115"/>
      <c r="B286" s="102"/>
      <c r="C286" s="90"/>
      <c r="D286" s="90"/>
      <c r="E286" s="10" t="s">
        <v>142</v>
      </c>
      <c r="F286" s="58">
        <v>3</v>
      </c>
      <c r="G286" s="5">
        <v>70</v>
      </c>
      <c r="H286" s="13">
        <v>500000</v>
      </c>
      <c r="I286" s="13">
        <f t="shared" ref="I286" si="87">H286*G286/100</f>
        <v>350000</v>
      </c>
      <c r="J286" s="13">
        <f t="shared" ref="J286" si="88">H286*15/100</f>
        <v>75000</v>
      </c>
      <c r="K286" s="13">
        <f t="shared" ref="K286" si="89">I286-J286</f>
        <v>275000</v>
      </c>
      <c r="L286" s="8">
        <f t="shared" si="82"/>
        <v>675000</v>
      </c>
      <c r="M286" s="13">
        <v>50000</v>
      </c>
      <c r="N286" s="6">
        <f t="shared" si="83"/>
        <v>150000</v>
      </c>
    </row>
    <row r="287" spans="1:14" ht="34.5" x14ac:dyDescent="0.3">
      <c r="A287" s="115"/>
      <c r="B287" s="102"/>
      <c r="C287" s="90"/>
      <c r="D287" s="91"/>
      <c r="E287" s="2" t="s">
        <v>150</v>
      </c>
      <c r="F287" s="58">
        <v>0.36</v>
      </c>
      <c r="G287" s="5">
        <v>70</v>
      </c>
      <c r="H287" s="13">
        <v>500000</v>
      </c>
      <c r="I287" s="13">
        <f t="shared" si="84"/>
        <v>350000</v>
      </c>
      <c r="J287" s="13">
        <f t="shared" si="85"/>
        <v>75000</v>
      </c>
      <c r="K287" s="13">
        <f t="shared" si="86"/>
        <v>275000</v>
      </c>
      <c r="L287" s="8">
        <f t="shared" si="82"/>
        <v>67320</v>
      </c>
      <c r="M287" s="13">
        <v>88000</v>
      </c>
      <c r="N287" s="6">
        <f t="shared" si="83"/>
        <v>31680</v>
      </c>
    </row>
    <row r="288" spans="1:14" ht="34.5" customHeight="1" x14ac:dyDescent="0.3">
      <c r="A288" s="115"/>
      <c r="B288" s="102"/>
      <c r="C288" s="90"/>
      <c r="D288" s="89" t="s">
        <v>69</v>
      </c>
      <c r="E288" s="10" t="s">
        <v>141</v>
      </c>
      <c r="F288" s="58">
        <v>2</v>
      </c>
      <c r="G288" s="5">
        <v>70</v>
      </c>
      <c r="H288" s="19">
        <v>1000000</v>
      </c>
      <c r="I288" s="19">
        <f t="shared" si="84"/>
        <v>700000</v>
      </c>
      <c r="J288" s="19">
        <f t="shared" si="85"/>
        <v>150000</v>
      </c>
      <c r="K288" s="19">
        <f t="shared" si="86"/>
        <v>550000</v>
      </c>
      <c r="L288" s="29">
        <f t="shared" si="82"/>
        <v>862400</v>
      </c>
      <c r="M288" s="19">
        <v>118800</v>
      </c>
      <c r="N288" s="54">
        <f t="shared" si="83"/>
        <v>237600</v>
      </c>
    </row>
    <row r="289" spans="1:14" x14ac:dyDescent="0.3">
      <c r="A289" s="115"/>
      <c r="B289" s="102"/>
      <c r="C289" s="90"/>
      <c r="D289" s="90"/>
      <c r="E289" s="10" t="s">
        <v>37</v>
      </c>
      <c r="F289" s="58">
        <v>1.6</v>
      </c>
      <c r="G289" s="5">
        <v>70</v>
      </c>
      <c r="H289" s="13">
        <v>800000</v>
      </c>
      <c r="I289" s="13">
        <f t="shared" si="84"/>
        <v>560000</v>
      </c>
      <c r="J289" s="13">
        <f t="shared" si="85"/>
        <v>120000</v>
      </c>
      <c r="K289" s="13">
        <f t="shared" si="86"/>
        <v>440000</v>
      </c>
      <c r="L289" s="8">
        <f t="shared" si="82"/>
        <v>486400</v>
      </c>
      <c r="M289" s="13">
        <v>136000</v>
      </c>
      <c r="N289" s="6">
        <f t="shared" si="83"/>
        <v>217600</v>
      </c>
    </row>
    <row r="290" spans="1:14" x14ac:dyDescent="0.3">
      <c r="A290" s="115"/>
      <c r="B290" s="102"/>
      <c r="C290" s="90"/>
      <c r="D290" s="90"/>
      <c r="E290" s="10" t="s">
        <v>40</v>
      </c>
      <c r="F290" s="58">
        <v>1.2070000000000001</v>
      </c>
      <c r="G290" s="5">
        <v>70</v>
      </c>
      <c r="H290" s="13">
        <v>600000</v>
      </c>
      <c r="I290" s="13">
        <f t="shared" si="84"/>
        <v>420000</v>
      </c>
      <c r="J290" s="13">
        <f t="shared" si="85"/>
        <v>90000</v>
      </c>
      <c r="K290" s="13">
        <f t="shared" si="86"/>
        <v>330000</v>
      </c>
      <c r="L290" s="8">
        <f t="shared" si="82"/>
        <v>268919.59999999998</v>
      </c>
      <c r="M290" s="13">
        <v>107200</v>
      </c>
      <c r="N290" s="6">
        <f t="shared" si="83"/>
        <v>129390.40000000001</v>
      </c>
    </row>
    <row r="291" spans="1:14" ht="34.5" x14ac:dyDescent="0.3">
      <c r="A291" s="115"/>
      <c r="B291" s="102"/>
      <c r="C291" s="90"/>
      <c r="D291" s="90"/>
      <c r="E291" s="2" t="s">
        <v>150</v>
      </c>
      <c r="F291" s="58">
        <v>3.1560000000000001</v>
      </c>
      <c r="G291" s="5">
        <v>70</v>
      </c>
      <c r="H291" s="13">
        <v>500000</v>
      </c>
      <c r="I291" s="13">
        <f t="shared" si="84"/>
        <v>350000</v>
      </c>
      <c r="J291" s="13">
        <f t="shared" si="85"/>
        <v>75000</v>
      </c>
      <c r="K291" s="13">
        <f t="shared" si="86"/>
        <v>275000</v>
      </c>
      <c r="L291" s="8">
        <f t="shared" si="82"/>
        <v>590172</v>
      </c>
      <c r="M291" s="13">
        <v>88000</v>
      </c>
      <c r="N291" s="6">
        <f t="shared" si="83"/>
        <v>277728</v>
      </c>
    </row>
    <row r="292" spans="1:14" x14ac:dyDescent="0.3">
      <c r="A292" s="115"/>
      <c r="B292" s="102"/>
      <c r="C292" s="90"/>
      <c r="D292" s="90"/>
      <c r="E292" s="10" t="s">
        <v>38</v>
      </c>
      <c r="F292" s="58">
        <v>3</v>
      </c>
      <c r="G292" s="5">
        <v>90</v>
      </c>
      <c r="H292" s="13">
        <v>500000</v>
      </c>
      <c r="I292" s="13">
        <f t="shared" si="84"/>
        <v>450000</v>
      </c>
      <c r="J292" s="13">
        <f t="shared" si="85"/>
        <v>75000</v>
      </c>
      <c r="K292" s="13">
        <f t="shared" si="86"/>
        <v>375000</v>
      </c>
      <c r="L292" s="8">
        <f t="shared" si="82"/>
        <v>975000</v>
      </c>
      <c r="M292" s="13">
        <v>50000</v>
      </c>
      <c r="N292" s="6">
        <f t="shared" si="83"/>
        <v>150000</v>
      </c>
    </row>
    <row r="293" spans="1:14" x14ac:dyDescent="0.3">
      <c r="A293" s="115"/>
      <c r="B293" s="102"/>
      <c r="C293" s="90"/>
      <c r="D293" s="91"/>
      <c r="E293" s="10" t="s">
        <v>45</v>
      </c>
      <c r="F293" s="58">
        <v>1.57</v>
      </c>
      <c r="G293" s="5">
        <v>60</v>
      </c>
      <c r="H293" s="13">
        <v>400000</v>
      </c>
      <c r="I293" s="13">
        <f t="shared" si="84"/>
        <v>240000</v>
      </c>
      <c r="J293" s="13">
        <f t="shared" si="85"/>
        <v>60000</v>
      </c>
      <c r="K293" s="13">
        <f t="shared" si="86"/>
        <v>180000</v>
      </c>
      <c r="L293" s="8">
        <f t="shared" si="82"/>
        <v>148522</v>
      </c>
      <c r="M293" s="13">
        <v>85400</v>
      </c>
      <c r="N293" s="6">
        <f t="shared" si="83"/>
        <v>134078</v>
      </c>
    </row>
    <row r="294" spans="1:14" ht="34.5" customHeight="1" x14ac:dyDescent="0.3">
      <c r="A294" s="115"/>
      <c r="B294" s="102"/>
      <c r="C294" s="90"/>
      <c r="D294" s="89" t="s">
        <v>70</v>
      </c>
      <c r="E294" s="11" t="s">
        <v>36</v>
      </c>
      <c r="F294" s="59">
        <v>11.84684</v>
      </c>
      <c r="G294" s="5">
        <v>60</v>
      </c>
      <c r="H294" s="13">
        <v>1000000</v>
      </c>
      <c r="I294" s="13">
        <f t="shared" si="84"/>
        <v>600000</v>
      </c>
      <c r="J294" s="13">
        <f t="shared" si="85"/>
        <v>150000</v>
      </c>
      <c r="K294" s="13">
        <f t="shared" si="86"/>
        <v>450000</v>
      </c>
      <c r="L294" s="8">
        <f t="shared" si="82"/>
        <v>3923673.4079999998</v>
      </c>
      <c r="M294" s="13">
        <v>118800</v>
      </c>
      <c r="N294" s="6">
        <f t="shared" si="83"/>
        <v>1407404.5919999999</v>
      </c>
    </row>
    <row r="295" spans="1:14" x14ac:dyDescent="0.3">
      <c r="A295" s="115"/>
      <c r="B295" s="102"/>
      <c r="C295" s="90"/>
      <c r="D295" s="90"/>
      <c r="E295" s="11" t="s">
        <v>139</v>
      </c>
      <c r="F295" s="59">
        <v>89.907979999999995</v>
      </c>
      <c r="G295" s="5">
        <v>70</v>
      </c>
      <c r="H295" s="13">
        <v>800000</v>
      </c>
      <c r="I295" s="13">
        <f t="shared" si="84"/>
        <v>560000</v>
      </c>
      <c r="J295" s="13">
        <f t="shared" si="85"/>
        <v>120000</v>
      </c>
      <c r="K295" s="13">
        <f t="shared" si="86"/>
        <v>440000</v>
      </c>
      <c r="L295" s="8">
        <f t="shared" si="82"/>
        <v>27332025.919999994</v>
      </c>
      <c r="M295" s="13">
        <v>136000</v>
      </c>
      <c r="N295" s="6">
        <f t="shared" si="83"/>
        <v>12227485.279999999</v>
      </c>
    </row>
    <row r="296" spans="1:14" x14ac:dyDescent="0.3">
      <c r="A296" s="115"/>
      <c r="B296" s="102"/>
      <c r="C296" s="90"/>
      <c r="D296" s="90"/>
      <c r="E296" s="11" t="s">
        <v>33</v>
      </c>
      <c r="F296" s="59">
        <v>0.53</v>
      </c>
      <c r="G296" s="5">
        <v>50</v>
      </c>
      <c r="H296" s="13">
        <v>1000000</v>
      </c>
      <c r="I296" s="13">
        <f t="shared" si="84"/>
        <v>500000</v>
      </c>
      <c r="J296" s="13">
        <f t="shared" si="85"/>
        <v>150000</v>
      </c>
      <c r="K296" s="13">
        <f t="shared" si="86"/>
        <v>350000</v>
      </c>
      <c r="L296" s="8">
        <f t="shared" si="82"/>
        <v>141775</v>
      </c>
      <c r="M296" s="13">
        <v>82500</v>
      </c>
      <c r="N296" s="6">
        <f t="shared" si="83"/>
        <v>43725</v>
      </c>
    </row>
    <row r="297" spans="1:14" x14ac:dyDescent="0.3">
      <c r="A297" s="115"/>
      <c r="B297" s="102"/>
      <c r="C297" s="90"/>
      <c r="D297" s="90"/>
      <c r="E297" s="11" t="s">
        <v>51</v>
      </c>
      <c r="F297" s="59">
        <v>0.3</v>
      </c>
      <c r="G297" s="5">
        <v>50</v>
      </c>
      <c r="H297" s="13">
        <v>600000</v>
      </c>
      <c r="I297" s="13">
        <f t="shared" si="84"/>
        <v>300000</v>
      </c>
      <c r="J297" s="13">
        <f t="shared" si="85"/>
        <v>90000</v>
      </c>
      <c r="K297" s="13">
        <f t="shared" si="86"/>
        <v>210000</v>
      </c>
      <c r="L297" s="8">
        <f t="shared" si="82"/>
        <v>47400</v>
      </c>
      <c r="M297" s="13">
        <v>52000</v>
      </c>
      <c r="N297" s="6">
        <f t="shared" si="83"/>
        <v>15600</v>
      </c>
    </row>
    <row r="298" spans="1:14" ht="34.5" x14ac:dyDescent="0.3">
      <c r="A298" s="115"/>
      <c r="B298" s="102"/>
      <c r="C298" s="90"/>
      <c r="D298" s="90"/>
      <c r="E298" s="2" t="s">
        <v>150</v>
      </c>
      <c r="F298" s="59">
        <v>0.45500000000000002</v>
      </c>
      <c r="G298" s="5">
        <v>70</v>
      </c>
      <c r="H298" s="13">
        <v>500000</v>
      </c>
      <c r="I298" s="13">
        <f t="shared" si="84"/>
        <v>350000</v>
      </c>
      <c r="J298" s="13">
        <f t="shared" si="85"/>
        <v>75000</v>
      </c>
      <c r="K298" s="13">
        <f t="shared" si="86"/>
        <v>275000</v>
      </c>
      <c r="L298" s="8">
        <f t="shared" si="82"/>
        <v>85085</v>
      </c>
      <c r="M298" s="13">
        <v>88000</v>
      </c>
      <c r="N298" s="6">
        <f t="shared" si="83"/>
        <v>40040</v>
      </c>
    </row>
    <row r="299" spans="1:14" x14ac:dyDescent="0.3">
      <c r="A299" s="115"/>
      <c r="B299" s="102"/>
      <c r="C299" s="90"/>
      <c r="D299" s="91"/>
      <c r="E299" s="11" t="s">
        <v>38</v>
      </c>
      <c r="F299" s="59">
        <v>3.6842999999999999</v>
      </c>
      <c r="G299" s="5">
        <v>70</v>
      </c>
      <c r="H299" s="13">
        <v>500000</v>
      </c>
      <c r="I299" s="13">
        <f t="shared" si="84"/>
        <v>350000</v>
      </c>
      <c r="J299" s="13">
        <f t="shared" si="85"/>
        <v>75000</v>
      </c>
      <c r="K299" s="13">
        <f t="shared" si="86"/>
        <v>275000</v>
      </c>
      <c r="L299" s="8">
        <f t="shared" si="82"/>
        <v>828967.5</v>
      </c>
      <c r="M299" s="13">
        <v>50000</v>
      </c>
      <c r="N299" s="6">
        <f t="shared" si="83"/>
        <v>184215</v>
      </c>
    </row>
    <row r="300" spans="1:14" ht="34.5" customHeight="1" x14ac:dyDescent="0.3">
      <c r="A300" s="115"/>
      <c r="B300" s="102"/>
      <c r="C300" s="90"/>
      <c r="D300" s="89" t="s">
        <v>71</v>
      </c>
      <c r="E300" s="11" t="s">
        <v>36</v>
      </c>
      <c r="F300" s="59">
        <v>2.96</v>
      </c>
      <c r="G300" s="5">
        <v>70</v>
      </c>
      <c r="H300" s="13">
        <v>1000000</v>
      </c>
      <c r="I300" s="13">
        <f t="shared" si="84"/>
        <v>700000</v>
      </c>
      <c r="J300" s="13">
        <f t="shared" si="85"/>
        <v>150000</v>
      </c>
      <c r="K300" s="13">
        <f t="shared" si="86"/>
        <v>550000</v>
      </c>
      <c r="L300" s="8">
        <f t="shared" si="82"/>
        <v>1276352</v>
      </c>
      <c r="M300" s="13">
        <v>118800</v>
      </c>
      <c r="N300" s="6">
        <f t="shared" si="83"/>
        <v>351648</v>
      </c>
    </row>
    <row r="301" spans="1:14" x14ac:dyDescent="0.3">
      <c r="A301" s="115"/>
      <c r="B301" s="102"/>
      <c r="C301" s="90"/>
      <c r="D301" s="90"/>
      <c r="E301" s="11" t="s">
        <v>139</v>
      </c>
      <c r="F301" s="59">
        <v>0.76</v>
      </c>
      <c r="G301" s="5">
        <v>70</v>
      </c>
      <c r="H301" s="13">
        <v>800000</v>
      </c>
      <c r="I301" s="13">
        <f t="shared" si="84"/>
        <v>560000</v>
      </c>
      <c r="J301" s="13">
        <f t="shared" si="85"/>
        <v>120000</v>
      </c>
      <c r="K301" s="13">
        <f t="shared" si="86"/>
        <v>440000</v>
      </c>
      <c r="L301" s="8">
        <f t="shared" si="82"/>
        <v>231040</v>
      </c>
      <c r="M301" s="13">
        <v>136000</v>
      </c>
      <c r="N301" s="6">
        <f t="shared" si="83"/>
        <v>103360</v>
      </c>
    </row>
    <row r="302" spans="1:14" x14ac:dyDescent="0.3">
      <c r="A302" s="115"/>
      <c r="B302" s="102"/>
      <c r="C302" s="90"/>
      <c r="D302" s="90"/>
      <c r="E302" s="11" t="s">
        <v>138</v>
      </c>
      <c r="F302" s="59">
        <v>15.295999999999999</v>
      </c>
      <c r="G302" s="5">
        <v>60</v>
      </c>
      <c r="H302" s="13">
        <v>1000000</v>
      </c>
      <c r="I302" s="13">
        <f t="shared" si="84"/>
        <v>600000</v>
      </c>
      <c r="J302" s="13">
        <f t="shared" si="85"/>
        <v>150000</v>
      </c>
      <c r="K302" s="13">
        <f t="shared" si="86"/>
        <v>450000</v>
      </c>
      <c r="L302" s="8">
        <f t="shared" si="82"/>
        <v>5621280</v>
      </c>
      <c r="M302" s="13">
        <v>82500</v>
      </c>
      <c r="N302" s="6">
        <f t="shared" si="83"/>
        <v>1261920</v>
      </c>
    </row>
    <row r="303" spans="1:14" x14ac:dyDescent="0.3">
      <c r="A303" s="115"/>
      <c r="B303" s="102"/>
      <c r="C303" s="90"/>
      <c r="D303" s="90"/>
      <c r="E303" s="10" t="s">
        <v>137</v>
      </c>
      <c r="F303" s="58">
        <v>1.55</v>
      </c>
      <c r="G303" s="5">
        <v>60</v>
      </c>
      <c r="H303" s="13">
        <v>600000</v>
      </c>
      <c r="I303" s="13">
        <f t="shared" si="84"/>
        <v>360000</v>
      </c>
      <c r="J303" s="13">
        <f t="shared" si="85"/>
        <v>90000</v>
      </c>
      <c r="K303" s="13">
        <f t="shared" si="86"/>
        <v>270000</v>
      </c>
      <c r="L303" s="8">
        <f t="shared" si="82"/>
        <v>252340</v>
      </c>
      <c r="M303" s="13">
        <v>107200</v>
      </c>
      <c r="N303" s="6">
        <f t="shared" si="83"/>
        <v>166160</v>
      </c>
    </row>
    <row r="304" spans="1:14" ht="34.5" x14ac:dyDescent="0.3">
      <c r="A304" s="115"/>
      <c r="B304" s="102"/>
      <c r="C304" s="90"/>
      <c r="D304" s="90"/>
      <c r="E304" s="2" t="s">
        <v>150</v>
      </c>
      <c r="F304" s="58">
        <v>0.19</v>
      </c>
      <c r="G304" s="5">
        <v>70</v>
      </c>
      <c r="H304" s="13">
        <v>500000</v>
      </c>
      <c r="I304" s="13">
        <f t="shared" si="84"/>
        <v>350000</v>
      </c>
      <c r="J304" s="13">
        <f t="shared" si="85"/>
        <v>75000</v>
      </c>
      <c r="K304" s="13">
        <f t="shared" si="86"/>
        <v>275000</v>
      </c>
      <c r="L304" s="8">
        <f t="shared" si="82"/>
        <v>35530</v>
      </c>
      <c r="M304" s="13">
        <v>88000</v>
      </c>
      <c r="N304" s="6">
        <f t="shared" si="83"/>
        <v>16720</v>
      </c>
    </row>
    <row r="305" spans="1:14" x14ac:dyDescent="0.3">
      <c r="A305" s="115"/>
      <c r="B305" s="102"/>
      <c r="C305" s="90"/>
      <c r="D305" s="90"/>
      <c r="E305" s="10" t="s">
        <v>38</v>
      </c>
      <c r="F305" s="58">
        <v>0.1</v>
      </c>
      <c r="G305" s="5">
        <v>70</v>
      </c>
      <c r="H305" s="13">
        <v>500000</v>
      </c>
      <c r="I305" s="13">
        <f t="shared" si="84"/>
        <v>350000</v>
      </c>
      <c r="J305" s="13">
        <f t="shared" si="85"/>
        <v>75000</v>
      </c>
      <c r="K305" s="13">
        <f t="shared" si="86"/>
        <v>275000</v>
      </c>
      <c r="L305" s="8">
        <f t="shared" si="82"/>
        <v>22500</v>
      </c>
      <c r="M305" s="13">
        <v>50000</v>
      </c>
      <c r="N305" s="6">
        <f t="shared" si="83"/>
        <v>5000</v>
      </c>
    </row>
    <row r="306" spans="1:14" x14ac:dyDescent="0.3">
      <c r="A306" s="115"/>
      <c r="B306" s="102"/>
      <c r="C306" s="90"/>
      <c r="D306" s="91"/>
      <c r="E306" s="10" t="s">
        <v>140</v>
      </c>
      <c r="F306" s="58">
        <v>28.016999999999999</v>
      </c>
      <c r="G306" s="5">
        <v>60</v>
      </c>
      <c r="H306" s="13">
        <v>400000</v>
      </c>
      <c r="I306" s="13">
        <f t="shared" si="84"/>
        <v>240000</v>
      </c>
      <c r="J306" s="13">
        <f t="shared" si="85"/>
        <v>60000</v>
      </c>
      <c r="K306" s="13">
        <f t="shared" si="86"/>
        <v>180000</v>
      </c>
      <c r="L306" s="8">
        <f t="shared" si="82"/>
        <v>2650408.2000000002</v>
      </c>
      <c r="M306" s="13">
        <v>85400</v>
      </c>
      <c r="N306" s="6">
        <f t="shared" si="83"/>
        <v>2392651.7999999998</v>
      </c>
    </row>
    <row r="307" spans="1:14" ht="34.5" customHeight="1" x14ac:dyDescent="0.3">
      <c r="A307" s="115"/>
      <c r="B307" s="102"/>
      <c r="C307" s="90"/>
      <c r="D307" s="89" t="s">
        <v>72</v>
      </c>
      <c r="E307" s="11" t="s">
        <v>141</v>
      </c>
      <c r="F307" s="59">
        <v>10.9</v>
      </c>
      <c r="G307" s="5">
        <v>60</v>
      </c>
      <c r="H307" s="13">
        <v>1000000</v>
      </c>
      <c r="I307" s="13">
        <f t="shared" si="84"/>
        <v>600000</v>
      </c>
      <c r="J307" s="13">
        <f t="shared" si="85"/>
        <v>150000</v>
      </c>
      <c r="K307" s="13">
        <f t="shared" si="86"/>
        <v>450000</v>
      </c>
      <c r="L307" s="8">
        <f t="shared" si="82"/>
        <v>3610080</v>
      </c>
      <c r="M307" s="13">
        <v>118800</v>
      </c>
      <c r="N307" s="6">
        <f t="shared" si="83"/>
        <v>1294920</v>
      </c>
    </row>
    <row r="308" spans="1:14" x14ac:dyDescent="0.3">
      <c r="A308" s="115"/>
      <c r="B308" s="102"/>
      <c r="C308" s="90"/>
      <c r="D308" s="90"/>
      <c r="E308" s="11" t="s">
        <v>139</v>
      </c>
      <c r="F308" s="59">
        <v>53.6</v>
      </c>
      <c r="G308" s="5">
        <v>60</v>
      </c>
      <c r="H308" s="13">
        <v>800000</v>
      </c>
      <c r="I308" s="13">
        <f t="shared" si="84"/>
        <v>480000</v>
      </c>
      <c r="J308" s="13">
        <f t="shared" si="85"/>
        <v>120000</v>
      </c>
      <c r="K308" s="13">
        <f t="shared" si="86"/>
        <v>360000</v>
      </c>
      <c r="L308" s="8">
        <f t="shared" si="82"/>
        <v>12006400</v>
      </c>
      <c r="M308" s="13">
        <v>136000</v>
      </c>
      <c r="N308" s="6">
        <f t="shared" si="83"/>
        <v>7289600</v>
      </c>
    </row>
    <row r="309" spans="1:14" x14ac:dyDescent="0.3">
      <c r="A309" s="115"/>
      <c r="B309" s="102"/>
      <c r="C309" s="90"/>
      <c r="D309" s="90"/>
      <c r="E309" s="11" t="s">
        <v>33</v>
      </c>
      <c r="F309" s="59">
        <v>7.48</v>
      </c>
      <c r="G309" s="5">
        <v>50</v>
      </c>
      <c r="H309" s="13">
        <v>1000000</v>
      </c>
      <c r="I309" s="13">
        <f t="shared" si="84"/>
        <v>500000</v>
      </c>
      <c r="J309" s="13">
        <f t="shared" si="85"/>
        <v>150000</v>
      </c>
      <c r="K309" s="13">
        <f t="shared" si="86"/>
        <v>350000</v>
      </c>
      <c r="L309" s="8">
        <f t="shared" si="82"/>
        <v>2000900</v>
      </c>
      <c r="M309" s="13">
        <v>82500</v>
      </c>
      <c r="N309" s="6">
        <f t="shared" si="83"/>
        <v>617100</v>
      </c>
    </row>
    <row r="310" spans="1:14" x14ac:dyDescent="0.3">
      <c r="A310" s="115"/>
      <c r="B310" s="102"/>
      <c r="C310" s="90"/>
      <c r="D310" s="90"/>
      <c r="E310" s="11" t="s">
        <v>34</v>
      </c>
      <c r="F310" s="59">
        <v>0.85</v>
      </c>
      <c r="G310" s="5">
        <v>50</v>
      </c>
      <c r="H310" s="13">
        <v>500000</v>
      </c>
      <c r="I310" s="13">
        <f t="shared" si="84"/>
        <v>250000</v>
      </c>
      <c r="J310" s="13">
        <f t="shared" si="85"/>
        <v>75000</v>
      </c>
      <c r="K310" s="13">
        <f t="shared" si="86"/>
        <v>175000</v>
      </c>
      <c r="L310" s="8">
        <f t="shared" si="82"/>
        <v>71230</v>
      </c>
      <c r="M310" s="13">
        <v>91200</v>
      </c>
      <c r="N310" s="6">
        <f t="shared" si="83"/>
        <v>77520</v>
      </c>
    </row>
    <row r="311" spans="1:14" x14ac:dyDescent="0.3">
      <c r="A311" s="115"/>
      <c r="B311" s="102"/>
      <c r="C311" s="90"/>
      <c r="D311" s="90"/>
      <c r="E311" s="11" t="s">
        <v>40</v>
      </c>
      <c r="F311" s="59">
        <v>6.77</v>
      </c>
      <c r="G311" s="5">
        <v>60</v>
      </c>
      <c r="H311" s="13">
        <v>600000</v>
      </c>
      <c r="I311" s="13">
        <f t="shared" si="84"/>
        <v>360000</v>
      </c>
      <c r="J311" s="13">
        <f t="shared" si="85"/>
        <v>90000</v>
      </c>
      <c r="K311" s="13">
        <f t="shared" si="86"/>
        <v>270000</v>
      </c>
      <c r="L311" s="8">
        <f t="shared" si="82"/>
        <v>1102156</v>
      </c>
      <c r="M311" s="13">
        <v>107200</v>
      </c>
      <c r="N311" s="6">
        <f t="shared" si="83"/>
        <v>725744</v>
      </c>
    </row>
    <row r="312" spans="1:14" x14ac:dyDescent="0.3">
      <c r="A312" s="115"/>
      <c r="B312" s="102"/>
      <c r="C312" s="90"/>
      <c r="D312" s="90"/>
      <c r="E312" s="11" t="s">
        <v>51</v>
      </c>
      <c r="F312" s="59">
        <v>3.2</v>
      </c>
      <c r="G312" s="5">
        <v>50</v>
      </c>
      <c r="H312" s="13">
        <v>600000</v>
      </c>
      <c r="I312" s="13">
        <f t="shared" si="84"/>
        <v>300000</v>
      </c>
      <c r="J312" s="13">
        <f t="shared" si="85"/>
        <v>90000</v>
      </c>
      <c r="K312" s="13">
        <f t="shared" si="86"/>
        <v>210000</v>
      </c>
      <c r="L312" s="8">
        <f t="shared" si="82"/>
        <v>505600</v>
      </c>
      <c r="M312" s="13">
        <v>52000</v>
      </c>
      <c r="N312" s="6">
        <f t="shared" si="83"/>
        <v>166400</v>
      </c>
    </row>
    <row r="313" spans="1:14" ht="34.5" x14ac:dyDescent="0.3">
      <c r="A313" s="115"/>
      <c r="B313" s="102"/>
      <c r="C313" s="90"/>
      <c r="D313" s="90"/>
      <c r="E313" s="2" t="s">
        <v>150</v>
      </c>
      <c r="F313" s="59">
        <v>2.6480000000000001</v>
      </c>
      <c r="G313" s="5">
        <v>60</v>
      </c>
      <c r="H313" s="13">
        <v>500000</v>
      </c>
      <c r="I313" s="13">
        <f t="shared" si="84"/>
        <v>300000</v>
      </c>
      <c r="J313" s="13">
        <f t="shared" si="85"/>
        <v>75000</v>
      </c>
      <c r="K313" s="13">
        <f t="shared" si="86"/>
        <v>225000</v>
      </c>
      <c r="L313" s="8">
        <f t="shared" si="82"/>
        <v>362776</v>
      </c>
      <c r="M313" s="13">
        <v>88000</v>
      </c>
      <c r="N313" s="6">
        <f t="shared" si="83"/>
        <v>233024</v>
      </c>
    </row>
    <row r="314" spans="1:14" x14ac:dyDescent="0.3">
      <c r="A314" s="115"/>
      <c r="B314" s="102"/>
      <c r="C314" s="90"/>
      <c r="D314" s="90"/>
      <c r="E314" s="11" t="s">
        <v>38</v>
      </c>
      <c r="F314" s="59">
        <v>0.48</v>
      </c>
      <c r="G314" s="5">
        <v>70</v>
      </c>
      <c r="H314" s="13">
        <v>500000</v>
      </c>
      <c r="I314" s="13">
        <f t="shared" si="84"/>
        <v>350000</v>
      </c>
      <c r="J314" s="13">
        <f t="shared" si="85"/>
        <v>75000</v>
      </c>
      <c r="K314" s="13">
        <f t="shared" si="86"/>
        <v>275000</v>
      </c>
      <c r="L314" s="8">
        <f t="shared" si="82"/>
        <v>108000</v>
      </c>
      <c r="M314" s="13">
        <v>50000</v>
      </c>
      <c r="N314" s="6">
        <f t="shared" si="83"/>
        <v>24000</v>
      </c>
    </row>
    <row r="315" spans="1:14" x14ac:dyDescent="0.3">
      <c r="A315" s="115"/>
      <c r="B315" s="102"/>
      <c r="C315" s="90"/>
      <c r="D315" s="91"/>
      <c r="E315" s="11" t="s">
        <v>45</v>
      </c>
      <c r="F315" s="59">
        <v>18.21</v>
      </c>
      <c r="G315" s="5">
        <v>50</v>
      </c>
      <c r="H315" s="13">
        <v>400000</v>
      </c>
      <c r="I315" s="13">
        <f t="shared" si="84"/>
        <v>200000</v>
      </c>
      <c r="J315" s="13">
        <f t="shared" si="85"/>
        <v>60000</v>
      </c>
      <c r="K315" s="13">
        <f t="shared" si="86"/>
        <v>140000</v>
      </c>
      <c r="L315" s="8">
        <f t="shared" si="82"/>
        <v>994266</v>
      </c>
      <c r="M315" s="13">
        <v>85400</v>
      </c>
      <c r="N315" s="6">
        <f t="shared" si="83"/>
        <v>1555134</v>
      </c>
    </row>
    <row r="316" spans="1:14" ht="34.5" x14ac:dyDescent="0.3">
      <c r="A316" s="115"/>
      <c r="B316" s="102"/>
      <c r="C316" s="90"/>
      <c r="D316" s="2" t="s">
        <v>73</v>
      </c>
      <c r="E316" s="10" t="s">
        <v>141</v>
      </c>
      <c r="F316" s="58">
        <v>26.91</v>
      </c>
      <c r="G316" s="5">
        <v>60</v>
      </c>
      <c r="H316" s="13">
        <v>1000000</v>
      </c>
      <c r="I316" s="13">
        <f t="shared" si="84"/>
        <v>600000</v>
      </c>
      <c r="J316" s="13">
        <f t="shared" si="85"/>
        <v>150000</v>
      </c>
      <c r="K316" s="13">
        <f t="shared" si="86"/>
        <v>450000</v>
      </c>
      <c r="L316" s="8">
        <f t="shared" si="82"/>
        <v>8912592</v>
      </c>
      <c r="M316" s="13">
        <v>118800</v>
      </c>
      <c r="N316" s="6">
        <f t="shared" si="83"/>
        <v>3196908</v>
      </c>
    </row>
    <row r="317" spans="1:14" x14ac:dyDescent="0.3">
      <c r="A317" s="115"/>
      <c r="B317" s="102"/>
      <c r="C317" s="90"/>
      <c r="D317" s="89" t="s">
        <v>74</v>
      </c>
      <c r="E317" s="11" t="s">
        <v>141</v>
      </c>
      <c r="F317" s="59">
        <v>11.843</v>
      </c>
      <c r="G317" s="5">
        <v>60</v>
      </c>
      <c r="H317" s="13">
        <v>1000000</v>
      </c>
      <c r="I317" s="13">
        <f t="shared" si="84"/>
        <v>600000</v>
      </c>
      <c r="J317" s="13">
        <f t="shared" si="85"/>
        <v>150000</v>
      </c>
      <c r="K317" s="13">
        <f t="shared" si="86"/>
        <v>450000</v>
      </c>
      <c r="L317" s="8">
        <f t="shared" si="82"/>
        <v>3922401.6</v>
      </c>
      <c r="M317" s="13">
        <v>118800</v>
      </c>
      <c r="N317" s="6">
        <f t="shared" si="83"/>
        <v>1406948.4</v>
      </c>
    </row>
    <row r="318" spans="1:14" x14ac:dyDescent="0.3">
      <c r="A318" s="115"/>
      <c r="B318" s="102"/>
      <c r="C318" s="90"/>
      <c r="D318" s="90"/>
      <c r="E318" s="11" t="s">
        <v>37</v>
      </c>
      <c r="F318" s="59">
        <v>7.8292999999999999</v>
      </c>
      <c r="G318" s="5">
        <v>60</v>
      </c>
      <c r="H318" s="13">
        <v>800000</v>
      </c>
      <c r="I318" s="13">
        <f t="shared" si="84"/>
        <v>480000</v>
      </c>
      <c r="J318" s="13">
        <f t="shared" si="85"/>
        <v>120000</v>
      </c>
      <c r="K318" s="13">
        <f t="shared" si="86"/>
        <v>360000</v>
      </c>
      <c r="L318" s="8">
        <f t="shared" si="82"/>
        <v>1753763.2</v>
      </c>
      <c r="M318" s="13">
        <v>136000</v>
      </c>
      <c r="N318" s="6">
        <f t="shared" si="83"/>
        <v>1064784.8</v>
      </c>
    </row>
    <row r="319" spans="1:14" x14ac:dyDescent="0.3">
      <c r="A319" s="115"/>
      <c r="B319" s="102"/>
      <c r="C319" s="90"/>
      <c r="D319" s="90"/>
      <c r="E319" s="11" t="s">
        <v>33</v>
      </c>
      <c r="F319" s="59">
        <v>1.9834000000000001</v>
      </c>
      <c r="G319" s="5">
        <v>60</v>
      </c>
      <c r="H319" s="13">
        <v>1000000</v>
      </c>
      <c r="I319" s="13">
        <f t="shared" si="84"/>
        <v>600000</v>
      </c>
      <c r="J319" s="13">
        <f t="shared" si="85"/>
        <v>150000</v>
      </c>
      <c r="K319" s="13">
        <f t="shared" si="86"/>
        <v>450000</v>
      </c>
      <c r="L319" s="8">
        <f t="shared" si="82"/>
        <v>728899.5</v>
      </c>
      <c r="M319" s="13">
        <v>82500</v>
      </c>
      <c r="N319" s="6">
        <f t="shared" si="83"/>
        <v>163630.5</v>
      </c>
    </row>
    <row r="320" spans="1:14" x14ac:dyDescent="0.3">
      <c r="A320" s="115"/>
      <c r="B320" s="102"/>
      <c r="C320" s="90"/>
      <c r="D320" s="90"/>
      <c r="E320" s="10" t="s">
        <v>137</v>
      </c>
      <c r="F320" s="58">
        <v>1.0065</v>
      </c>
      <c r="G320" s="5">
        <v>60</v>
      </c>
      <c r="H320" s="13">
        <v>600000</v>
      </c>
      <c r="I320" s="13">
        <f t="shared" si="84"/>
        <v>360000</v>
      </c>
      <c r="J320" s="13">
        <f t="shared" si="85"/>
        <v>90000</v>
      </c>
      <c r="K320" s="13">
        <f t="shared" si="86"/>
        <v>270000</v>
      </c>
      <c r="L320" s="8">
        <f t="shared" si="82"/>
        <v>163858.20000000001</v>
      </c>
      <c r="M320" s="13">
        <v>107200</v>
      </c>
      <c r="N320" s="6">
        <f t="shared" si="83"/>
        <v>107896.79999999999</v>
      </c>
    </row>
    <row r="321" spans="1:14" x14ac:dyDescent="0.3">
      <c r="A321" s="115"/>
      <c r="B321" s="102"/>
      <c r="C321" s="90"/>
      <c r="D321" s="90"/>
      <c r="E321" s="10" t="s">
        <v>38</v>
      </c>
      <c r="F321" s="58">
        <v>0.34</v>
      </c>
      <c r="G321" s="5">
        <v>80</v>
      </c>
      <c r="H321" s="13">
        <v>500000</v>
      </c>
      <c r="I321" s="13">
        <f t="shared" si="84"/>
        <v>400000</v>
      </c>
      <c r="J321" s="13">
        <f t="shared" si="85"/>
        <v>75000</v>
      </c>
      <c r="K321" s="13">
        <f t="shared" si="86"/>
        <v>325000</v>
      </c>
      <c r="L321" s="8">
        <f t="shared" si="82"/>
        <v>93500.000000000015</v>
      </c>
      <c r="M321" s="13">
        <v>50000</v>
      </c>
      <c r="N321" s="6">
        <f t="shared" si="83"/>
        <v>17000</v>
      </c>
    </row>
    <row r="322" spans="1:14" x14ac:dyDescent="0.3">
      <c r="A322" s="115"/>
      <c r="B322" s="102"/>
      <c r="C322" s="90"/>
      <c r="D322" s="91"/>
      <c r="E322" s="10" t="s">
        <v>52</v>
      </c>
      <c r="F322" s="58">
        <v>0.12</v>
      </c>
      <c r="G322" s="5">
        <v>60</v>
      </c>
      <c r="H322" s="13">
        <v>500000</v>
      </c>
      <c r="I322" s="13">
        <f t="shared" si="84"/>
        <v>300000</v>
      </c>
      <c r="J322" s="13">
        <f t="shared" si="85"/>
        <v>75000</v>
      </c>
      <c r="K322" s="13">
        <f t="shared" si="86"/>
        <v>225000</v>
      </c>
      <c r="L322" s="8">
        <f t="shared" si="82"/>
        <v>16056</v>
      </c>
      <c r="M322" s="13">
        <v>91200</v>
      </c>
      <c r="N322" s="6">
        <f t="shared" si="83"/>
        <v>10944</v>
      </c>
    </row>
    <row r="323" spans="1:14" ht="34.5" customHeight="1" x14ac:dyDescent="0.3">
      <c r="A323" s="115"/>
      <c r="B323" s="102"/>
      <c r="C323" s="90"/>
      <c r="D323" s="89" t="s">
        <v>75</v>
      </c>
      <c r="E323" s="10" t="s">
        <v>141</v>
      </c>
      <c r="F323" s="58">
        <v>0.52100000000000002</v>
      </c>
      <c r="G323" s="5">
        <v>60</v>
      </c>
      <c r="H323" s="13">
        <v>1000000</v>
      </c>
      <c r="I323" s="13">
        <f t="shared" si="84"/>
        <v>600000</v>
      </c>
      <c r="J323" s="13">
        <f t="shared" si="85"/>
        <v>150000</v>
      </c>
      <c r="K323" s="13">
        <f t="shared" si="86"/>
        <v>450000</v>
      </c>
      <c r="L323" s="8">
        <f t="shared" si="82"/>
        <v>172555.2</v>
      </c>
      <c r="M323" s="13">
        <v>118800</v>
      </c>
      <c r="N323" s="6">
        <f t="shared" si="83"/>
        <v>61894.8</v>
      </c>
    </row>
    <row r="324" spans="1:14" x14ac:dyDescent="0.3">
      <c r="A324" s="115"/>
      <c r="B324" s="102"/>
      <c r="C324" s="90"/>
      <c r="D324" s="90"/>
      <c r="E324" s="10" t="s">
        <v>139</v>
      </c>
      <c r="F324" s="58">
        <v>2.77</v>
      </c>
      <c r="G324" s="5">
        <v>70</v>
      </c>
      <c r="H324" s="13">
        <v>800000</v>
      </c>
      <c r="I324" s="13">
        <f t="shared" si="84"/>
        <v>560000</v>
      </c>
      <c r="J324" s="13">
        <f t="shared" si="85"/>
        <v>120000</v>
      </c>
      <c r="K324" s="13">
        <f t="shared" si="86"/>
        <v>440000</v>
      </c>
      <c r="L324" s="8">
        <f t="shared" si="82"/>
        <v>842080</v>
      </c>
      <c r="M324" s="13">
        <v>136000</v>
      </c>
      <c r="N324" s="6">
        <f t="shared" si="83"/>
        <v>376720</v>
      </c>
    </row>
    <row r="325" spans="1:14" x14ac:dyDescent="0.3">
      <c r="A325" s="115"/>
      <c r="B325" s="102"/>
      <c r="C325" s="90"/>
      <c r="D325" s="90"/>
      <c r="E325" s="10" t="s">
        <v>50</v>
      </c>
      <c r="F325" s="58">
        <v>0.54559999999999997</v>
      </c>
      <c r="G325" s="5">
        <v>60</v>
      </c>
      <c r="H325" s="13">
        <v>500000</v>
      </c>
      <c r="I325" s="13">
        <f t="shared" si="84"/>
        <v>300000</v>
      </c>
      <c r="J325" s="13">
        <f t="shared" si="85"/>
        <v>75000</v>
      </c>
      <c r="K325" s="13">
        <f t="shared" si="86"/>
        <v>225000</v>
      </c>
      <c r="L325" s="8">
        <f t="shared" si="82"/>
        <v>73001.279999999999</v>
      </c>
      <c r="M325" s="13">
        <v>91200</v>
      </c>
      <c r="N325" s="6">
        <f t="shared" si="83"/>
        <v>49758.720000000001</v>
      </c>
    </row>
    <row r="326" spans="1:14" x14ac:dyDescent="0.3">
      <c r="A326" s="115"/>
      <c r="B326" s="102"/>
      <c r="C326" s="90"/>
      <c r="D326" s="90"/>
      <c r="E326" s="10" t="s">
        <v>137</v>
      </c>
      <c r="F326" s="58">
        <v>0.1</v>
      </c>
      <c r="G326" s="5">
        <v>60</v>
      </c>
      <c r="H326" s="13">
        <v>600000</v>
      </c>
      <c r="I326" s="13">
        <f t="shared" si="84"/>
        <v>360000</v>
      </c>
      <c r="J326" s="13">
        <f t="shared" si="85"/>
        <v>90000</v>
      </c>
      <c r="K326" s="13">
        <f t="shared" si="86"/>
        <v>270000</v>
      </c>
      <c r="L326" s="8">
        <f t="shared" si="82"/>
        <v>16280</v>
      </c>
      <c r="M326" s="13">
        <v>107200</v>
      </c>
      <c r="N326" s="6">
        <f t="shared" si="83"/>
        <v>10720</v>
      </c>
    </row>
    <row r="327" spans="1:14" x14ac:dyDescent="0.3">
      <c r="A327" s="115"/>
      <c r="B327" s="102"/>
      <c r="C327" s="90"/>
      <c r="D327" s="90"/>
      <c r="E327" s="10" t="s">
        <v>51</v>
      </c>
      <c r="F327" s="58">
        <v>0.20300000000000001</v>
      </c>
      <c r="G327" s="5">
        <v>60</v>
      </c>
      <c r="H327" s="13">
        <v>600000</v>
      </c>
      <c r="I327" s="13">
        <f t="shared" si="84"/>
        <v>360000</v>
      </c>
      <c r="J327" s="13">
        <f t="shared" si="85"/>
        <v>90000</v>
      </c>
      <c r="K327" s="13">
        <f t="shared" si="86"/>
        <v>270000</v>
      </c>
      <c r="L327" s="8">
        <f t="shared" si="82"/>
        <v>44254.000000000007</v>
      </c>
      <c r="M327" s="13">
        <v>52000</v>
      </c>
      <c r="N327" s="6">
        <f t="shared" si="83"/>
        <v>10556</v>
      </c>
    </row>
    <row r="328" spans="1:14" x14ac:dyDescent="0.3">
      <c r="A328" s="115"/>
      <c r="B328" s="102"/>
      <c r="C328" s="90"/>
      <c r="D328" s="91"/>
      <c r="E328" s="10" t="s">
        <v>142</v>
      </c>
      <c r="F328" s="58">
        <v>0.191</v>
      </c>
      <c r="G328" s="5">
        <v>70</v>
      </c>
      <c r="H328" s="13">
        <v>500000</v>
      </c>
      <c r="I328" s="13">
        <f t="shared" si="84"/>
        <v>350000</v>
      </c>
      <c r="J328" s="13">
        <f t="shared" si="85"/>
        <v>75000</v>
      </c>
      <c r="K328" s="13">
        <f t="shared" si="86"/>
        <v>275000</v>
      </c>
      <c r="L328" s="8">
        <f t="shared" si="82"/>
        <v>42975</v>
      </c>
      <c r="M328" s="13">
        <v>50000</v>
      </c>
      <c r="N328" s="6">
        <f t="shared" si="83"/>
        <v>9550</v>
      </c>
    </row>
    <row r="329" spans="1:14" ht="34.5" customHeight="1" x14ac:dyDescent="0.3">
      <c r="A329" s="115"/>
      <c r="B329" s="102"/>
      <c r="C329" s="90"/>
      <c r="D329" s="89" t="s">
        <v>76</v>
      </c>
      <c r="E329" s="11" t="s">
        <v>141</v>
      </c>
      <c r="F329" s="59">
        <v>6.5480999999999998</v>
      </c>
      <c r="G329" s="5">
        <v>60</v>
      </c>
      <c r="H329" s="13">
        <v>1000000</v>
      </c>
      <c r="I329" s="13">
        <f t="shared" si="84"/>
        <v>600000</v>
      </c>
      <c r="J329" s="13">
        <f t="shared" si="85"/>
        <v>150000</v>
      </c>
      <c r="K329" s="13">
        <f t="shared" si="86"/>
        <v>450000</v>
      </c>
      <c r="L329" s="8">
        <f t="shared" si="82"/>
        <v>2168730.7199999997</v>
      </c>
      <c r="M329" s="13">
        <v>118800</v>
      </c>
      <c r="N329" s="6">
        <f t="shared" si="83"/>
        <v>777914.28</v>
      </c>
    </row>
    <row r="330" spans="1:14" x14ac:dyDescent="0.3">
      <c r="A330" s="115"/>
      <c r="B330" s="102"/>
      <c r="C330" s="90"/>
      <c r="D330" s="90"/>
      <c r="E330" s="11" t="s">
        <v>37</v>
      </c>
      <c r="F330" s="59">
        <v>105</v>
      </c>
      <c r="G330" s="5">
        <v>60</v>
      </c>
      <c r="H330" s="13">
        <v>800000</v>
      </c>
      <c r="I330" s="13">
        <f t="shared" si="84"/>
        <v>480000</v>
      </c>
      <c r="J330" s="13">
        <f t="shared" si="85"/>
        <v>120000</v>
      </c>
      <c r="K330" s="13">
        <f t="shared" si="86"/>
        <v>360000</v>
      </c>
      <c r="L330" s="8">
        <f t="shared" si="82"/>
        <v>23520000</v>
      </c>
      <c r="M330" s="13">
        <v>136000</v>
      </c>
      <c r="N330" s="6">
        <f t="shared" si="83"/>
        <v>14280000</v>
      </c>
    </row>
    <row r="331" spans="1:14" x14ac:dyDescent="0.3">
      <c r="A331" s="115"/>
      <c r="B331" s="102"/>
      <c r="C331" s="90"/>
      <c r="D331" s="90"/>
      <c r="E331" s="11" t="s">
        <v>33</v>
      </c>
      <c r="F331" s="59">
        <v>3.7</v>
      </c>
      <c r="G331" s="5">
        <v>60</v>
      </c>
      <c r="H331" s="13">
        <v>1000000</v>
      </c>
      <c r="I331" s="13">
        <f t="shared" si="84"/>
        <v>600000</v>
      </c>
      <c r="J331" s="13">
        <f t="shared" si="85"/>
        <v>150000</v>
      </c>
      <c r="K331" s="13">
        <f t="shared" si="86"/>
        <v>450000</v>
      </c>
      <c r="L331" s="8">
        <f t="shared" si="82"/>
        <v>1359750</v>
      </c>
      <c r="M331" s="13">
        <v>82500</v>
      </c>
      <c r="N331" s="6">
        <f t="shared" si="83"/>
        <v>305250</v>
      </c>
    </row>
    <row r="332" spans="1:14" x14ac:dyDescent="0.3">
      <c r="A332" s="115"/>
      <c r="B332" s="102"/>
      <c r="C332" s="90"/>
      <c r="D332" s="90"/>
      <c r="E332" s="11" t="s">
        <v>34</v>
      </c>
      <c r="F332" s="59">
        <v>1.1631</v>
      </c>
      <c r="G332" s="5">
        <v>60</v>
      </c>
      <c r="H332" s="13">
        <v>500000</v>
      </c>
      <c r="I332" s="13">
        <f t="shared" si="84"/>
        <v>300000</v>
      </c>
      <c r="J332" s="13">
        <f t="shared" si="85"/>
        <v>75000</v>
      </c>
      <c r="K332" s="13">
        <f t="shared" si="86"/>
        <v>225000</v>
      </c>
      <c r="L332" s="8">
        <f t="shared" ref="L332:L395" si="90">F332*K332-N332</f>
        <v>155622.78</v>
      </c>
      <c r="M332" s="13">
        <v>91200</v>
      </c>
      <c r="N332" s="6">
        <f t="shared" ref="N332:N395" si="91">F332*M332</f>
        <v>106074.72</v>
      </c>
    </row>
    <row r="333" spans="1:14" x14ac:dyDescent="0.3">
      <c r="A333" s="115"/>
      <c r="B333" s="102"/>
      <c r="C333" s="90"/>
      <c r="D333" s="90"/>
      <c r="E333" s="11" t="s">
        <v>40</v>
      </c>
      <c r="F333" s="59">
        <v>2.052</v>
      </c>
      <c r="G333" s="5">
        <v>60</v>
      </c>
      <c r="H333" s="13">
        <v>600000</v>
      </c>
      <c r="I333" s="13">
        <f t="shared" si="84"/>
        <v>360000</v>
      </c>
      <c r="J333" s="13">
        <f t="shared" si="85"/>
        <v>90000</v>
      </c>
      <c r="K333" s="13">
        <f t="shared" si="86"/>
        <v>270000</v>
      </c>
      <c r="L333" s="8">
        <f t="shared" si="90"/>
        <v>334065.59999999998</v>
      </c>
      <c r="M333" s="13">
        <v>107200</v>
      </c>
      <c r="N333" s="6">
        <f t="shared" si="91"/>
        <v>219974.39999999999</v>
      </c>
    </row>
    <row r="334" spans="1:14" x14ac:dyDescent="0.3">
      <c r="A334" s="115"/>
      <c r="B334" s="102"/>
      <c r="C334" s="90"/>
      <c r="D334" s="90"/>
      <c r="E334" s="11" t="s">
        <v>46</v>
      </c>
      <c r="F334" s="59">
        <v>3.2</v>
      </c>
      <c r="G334" s="5">
        <v>60</v>
      </c>
      <c r="H334" s="13">
        <v>600000</v>
      </c>
      <c r="I334" s="13">
        <f t="shared" si="84"/>
        <v>360000</v>
      </c>
      <c r="J334" s="13">
        <f t="shared" si="85"/>
        <v>90000</v>
      </c>
      <c r="K334" s="13">
        <f t="shared" si="86"/>
        <v>270000</v>
      </c>
      <c r="L334" s="8">
        <f t="shared" si="90"/>
        <v>697600</v>
      </c>
      <c r="M334" s="13">
        <v>52000</v>
      </c>
      <c r="N334" s="6">
        <f t="shared" si="91"/>
        <v>166400</v>
      </c>
    </row>
    <row r="335" spans="1:14" x14ac:dyDescent="0.3">
      <c r="A335" s="115"/>
      <c r="B335" s="102"/>
      <c r="C335" s="90"/>
      <c r="D335" s="91"/>
      <c r="E335" s="11" t="s">
        <v>140</v>
      </c>
      <c r="F335" s="59">
        <v>10.16</v>
      </c>
      <c r="G335" s="5">
        <v>50</v>
      </c>
      <c r="H335" s="13">
        <v>400000</v>
      </c>
      <c r="I335" s="13">
        <f t="shared" si="84"/>
        <v>200000</v>
      </c>
      <c r="J335" s="13">
        <f t="shared" si="85"/>
        <v>60000</v>
      </c>
      <c r="K335" s="13">
        <f t="shared" si="86"/>
        <v>140000</v>
      </c>
      <c r="L335" s="8">
        <f t="shared" si="90"/>
        <v>554736</v>
      </c>
      <c r="M335" s="13">
        <v>85400</v>
      </c>
      <c r="N335" s="6">
        <f t="shared" si="91"/>
        <v>867664</v>
      </c>
    </row>
    <row r="336" spans="1:14" ht="34.5" customHeight="1" x14ac:dyDescent="0.3">
      <c r="A336" s="115"/>
      <c r="B336" s="102"/>
      <c r="C336" s="90"/>
      <c r="D336" s="89" t="s">
        <v>77</v>
      </c>
      <c r="E336" s="10" t="s">
        <v>141</v>
      </c>
      <c r="F336" s="58">
        <v>2.4769999999999999</v>
      </c>
      <c r="G336" s="5">
        <v>35</v>
      </c>
      <c r="H336" s="13">
        <v>1000000</v>
      </c>
      <c r="I336" s="13">
        <f t="shared" si="84"/>
        <v>350000</v>
      </c>
      <c r="J336" s="13">
        <f t="shared" si="85"/>
        <v>150000</v>
      </c>
      <c r="K336" s="13">
        <f t="shared" si="86"/>
        <v>200000</v>
      </c>
      <c r="L336" s="8">
        <f t="shared" si="90"/>
        <v>201132.40000000002</v>
      </c>
      <c r="M336" s="13">
        <v>118800</v>
      </c>
      <c r="N336" s="6">
        <f t="shared" si="91"/>
        <v>294267.59999999998</v>
      </c>
    </row>
    <row r="337" spans="1:14" x14ac:dyDescent="0.3">
      <c r="A337" s="115"/>
      <c r="B337" s="102"/>
      <c r="C337" s="90"/>
      <c r="D337" s="90"/>
      <c r="E337" s="10" t="s">
        <v>37</v>
      </c>
      <c r="F337" s="58">
        <v>1.454</v>
      </c>
      <c r="G337" s="5">
        <v>35</v>
      </c>
      <c r="H337" s="13">
        <v>800000</v>
      </c>
      <c r="I337" s="13">
        <f t="shared" si="84"/>
        <v>280000</v>
      </c>
      <c r="J337" s="13">
        <f t="shared" si="85"/>
        <v>120000</v>
      </c>
      <c r="K337" s="13">
        <f t="shared" si="86"/>
        <v>160000</v>
      </c>
      <c r="L337" s="8">
        <f t="shared" si="90"/>
        <v>34896</v>
      </c>
      <c r="M337" s="13">
        <v>136000</v>
      </c>
      <c r="N337" s="6">
        <f t="shared" si="91"/>
        <v>197744</v>
      </c>
    </row>
    <row r="338" spans="1:14" x14ac:dyDescent="0.3">
      <c r="A338" s="115"/>
      <c r="B338" s="102"/>
      <c r="C338" s="90"/>
      <c r="D338" s="90"/>
      <c r="E338" s="10" t="s">
        <v>40</v>
      </c>
      <c r="F338" s="58">
        <v>0.28499999999999998</v>
      </c>
      <c r="G338" s="5">
        <v>35</v>
      </c>
      <c r="H338" s="13">
        <v>600000</v>
      </c>
      <c r="I338" s="13">
        <f t="shared" si="84"/>
        <v>210000</v>
      </c>
      <c r="J338" s="13">
        <f t="shared" si="85"/>
        <v>90000</v>
      </c>
      <c r="K338" s="13">
        <f t="shared" si="86"/>
        <v>120000</v>
      </c>
      <c r="L338" s="8">
        <f t="shared" si="90"/>
        <v>3648.0000000000036</v>
      </c>
      <c r="M338" s="13">
        <v>107200</v>
      </c>
      <c r="N338" s="6">
        <f t="shared" si="91"/>
        <v>30551.999999999996</v>
      </c>
    </row>
    <row r="339" spans="1:14" x14ac:dyDescent="0.3">
      <c r="A339" s="115"/>
      <c r="B339" s="102"/>
      <c r="C339" s="90"/>
      <c r="D339" s="90"/>
      <c r="E339" s="10" t="s">
        <v>46</v>
      </c>
      <c r="F339" s="58">
        <v>0.3</v>
      </c>
      <c r="G339" s="5">
        <v>35</v>
      </c>
      <c r="H339" s="13">
        <v>600000</v>
      </c>
      <c r="I339" s="13">
        <f t="shared" si="84"/>
        <v>210000</v>
      </c>
      <c r="J339" s="13">
        <f t="shared" si="85"/>
        <v>90000</v>
      </c>
      <c r="K339" s="13">
        <f t="shared" si="86"/>
        <v>120000</v>
      </c>
      <c r="L339" s="8">
        <f t="shared" si="90"/>
        <v>20400</v>
      </c>
      <c r="M339" s="13">
        <v>52000</v>
      </c>
      <c r="N339" s="6">
        <f t="shared" si="91"/>
        <v>15600</v>
      </c>
    </row>
    <row r="340" spans="1:14" x14ac:dyDescent="0.3">
      <c r="A340" s="115"/>
      <c r="B340" s="102"/>
      <c r="C340" s="90"/>
      <c r="D340" s="91"/>
      <c r="E340" s="10" t="s">
        <v>143</v>
      </c>
      <c r="F340" s="58">
        <v>0.4526</v>
      </c>
      <c r="G340" s="5">
        <v>35</v>
      </c>
      <c r="H340" s="13">
        <v>100000</v>
      </c>
      <c r="I340" s="13">
        <f t="shared" si="84"/>
        <v>35000</v>
      </c>
      <c r="J340" s="13">
        <f t="shared" si="85"/>
        <v>15000</v>
      </c>
      <c r="K340" s="13">
        <f t="shared" si="86"/>
        <v>20000</v>
      </c>
      <c r="L340" s="8">
        <f t="shared" si="90"/>
        <v>-13578</v>
      </c>
      <c r="M340" s="13">
        <v>50000</v>
      </c>
      <c r="N340" s="6">
        <f t="shared" si="91"/>
        <v>22630</v>
      </c>
    </row>
    <row r="341" spans="1:14" ht="34.5" customHeight="1" x14ac:dyDescent="0.3">
      <c r="A341" s="115"/>
      <c r="B341" s="102"/>
      <c r="C341" s="90"/>
      <c r="D341" s="89" t="s">
        <v>78</v>
      </c>
      <c r="E341" s="11" t="s">
        <v>36</v>
      </c>
      <c r="F341" s="59">
        <v>13.365</v>
      </c>
      <c r="G341" s="5">
        <v>60</v>
      </c>
      <c r="H341" s="13">
        <v>1000000</v>
      </c>
      <c r="I341" s="13">
        <f t="shared" si="84"/>
        <v>600000</v>
      </c>
      <c r="J341" s="13">
        <f t="shared" si="85"/>
        <v>150000</v>
      </c>
      <c r="K341" s="13">
        <f t="shared" si="86"/>
        <v>450000</v>
      </c>
      <c r="L341" s="8">
        <f t="shared" si="90"/>
        <v>4426488</v>
      </c>
      <c r="M341" s="13">
        <v>118800</v>
      </c>
      <c r="N341" s="6">
        <f t="shared" si="91"/>
        <v>1587762</v>
      </c>
    </row>
    <row r="342" spans="1:14" x14ac:dyDescent="0.3">
      <c r="A342" s="115"/>
      <c r="B342" s="102"/>
      <c r="C342" s="90"/>
      <c r="D342" s="90"/>
      <c r="E342" s="11" t="s">
        <v>139</v>
      </c>
      <c r="F342" s="59">
        <v>34.520000000000003</v>
      </c>
      <c r="G342" s="5">
        <v>50</v>
      </c>
      <c r="H342" s="13">
        <v>800000</v>
      </c>
      <c r="I342" s="13">
        <f t="shared" si="84"/>
        <v>400000</v>
      </c>
      <c r="J342" s="13">
        <f t="shared" si="85"/>
        <v>120000</v>
      </c>
      <c r="K342" s="13">
        <f t="shared" si="86"/>
        <v>280000</v>
      </c>
      <c r="L342" s="8">
        <f t="shared" si="90"/>
        <v>4970880</v>
      </c>
      <c r="M342" s="13">
        <v>136000</v>
      </c>
      <c r="N342" s="6">
        <f t="shared" si="91"/>
        <v>4694720</v>
      </c>
    </row>
    <row r="343" spans="1:14" x14ac:dyDescent="0.3">
      <c r="A343" s="115"/>
      <c r="B343" s="102"/>
      <c r="C343" s="90"/>
      <c r="D343" s="90"/>
      <c r="E343" s="11" t="s">
        <v>33</v>
      </c>
      <c r="F343" s="59">
        <v>5.76</v>
      </c>
      <c r="G343" s="5">
        <v>50</v>
      </c>
      <c r="H343" s="13">
        <v>1000000</v>
      </c>
      <c r="I343" s="13">
        <f t="shared" si="84"/>
        <v>500000</v>
      </c>
      <c r="J343" s="13">
        <f t="shared" si="85"/>
        <v>150000</v>
      </c>
      <c r="K343" s="13">
        <f t="shared" si="86"/>
        <v>350000</v>
      </c>
      <c r="L343" s="8">
        <f t="shared" si="90"/>
        <v>1540800</v>
      </c>
      <c r="M343" s="13">
        <v>82500</v>
      </c>
      <c r="N343" s="6">
        <f t="shared" si="91"/>
        <v>475200</v>
      </c>
    </row>
    <row r="344" spans="1:14" x14ac:dyDescent="0.3">
      <c r="A344" s="115"/>
      <c r="B344" s="102"/>
      <c r="C344" s="90"/>
      <c r="D344" s="90"/>
      <c r="E344" s="11" t="s">
        <v>50</v>
      </c>
      <c r="F344" s="59">
        <v>0.6</v>
      </c>
      <c r="G344" s="5">
        <v>50</v>
      </c>
      <c r="H344" s="13">
        <v>500000</v>
      </c>
      <c r="I344" s="13">
        <f t="shared" si="84"/>
        <v>250000</v>
      </c>
      <c r="J344" s="13">
        <f t="shared" si="85"/>
        <v>75000</v>
      </c>
      <c r="K344" s="13">
        <f t="shared" si="86"/>
        <v>175000</v>
      </c>
      <c r="L344" s="8">
        <f t="shared" si="90"/>
        <v>50280</v>
      </c>
      <c r="M344" s="13">
        <v>91200</v>
      </c>
      <c r="N344" s="6">
        <f t="shared" si="91"/>
        <v>54720</v>
      </c>
    </row>
    <row r="345" spans="1:14" x14ac:dyDescent="0.3">
      <c r="A345" s="115"/>
      <c r="B345" s="102"/>
      <c r="C345" s="90"/>
      <c r="D345" s="90"/>
      <c r="E345" s="11" t="s">
        <v>137</v>
      </c>
      <c r="F345" s="59">
        <v>5.97</v>
      </c>
      <c r="G345" s="5">
        <v>50</v>
      </c>
      <c r="H345" s="13">
        <v>600000</v>
      </c>
      <c r="I345" s="13">
        <f t="shared" ref="I345:I408" si="92">H345*G345/100</f>
        <v>300000</v>
      </c>
      <c r="J345" s="13">
        <f t="shared" ref="J345:J408" si="93">H345*15/100</f>
        <v>90000</v>
      </c>
      <c r="K345" s="13">
        <f t="shared" ref="K345:K408" si="94">I345-J345</f>
        <v>210000</v>
      </c>
      <c r="L345" s="8">
        <f t="shared" si="90"/>
        <v>613716</v>
      </c>
      <c r="M345" s="13">
        <v>107200</v>
      </c>
      <c r="N345" s="6">
        <f t="shared" si="91"/>
        <v>639984</v>
      </c>
    </row>
    <row r="346" spans="1:14" x14ac:dyDescent="0.3">
      <c r="A346" s="115"/>
      <c r="B346" s="102"/>
      <c r="C346" s="90"/>
      <c r="D346" s="90"/>
      <c r="E346" s="11" t="s">
        <v>46</v>
      </c>
      <c r="F346" s="59">
        <v>0.88500000000000001</v>
      </c>
      <c r="G346" s="5">
        <v>50</v>
      </c>
      <c r="H346" s="13">
        <v>600000</v>
      </c>
      <c r="I346" s="13">
        <f t="shared" si="92"/>
        <v>300000</v>
      </c>
      <c r="J346" s="13">
        <f t="shared" si="93"/>
        <v>90000</v>
      </c>
      <c r="K346" s="13">
        <f t="shared" si="94"/>
        <v>210000</v>
      </c>
      <c r="L346" s="8">
        <f t="shared" si="90"/>
        <v>139830</v>
      </c>
      <c r="M346" s="13">
        <v>52000</v>
      </c>
      <c r="N346" s="6">
        <f t="shared" si="91"/>
        <v>46020</v>
      </c>
    </row>
    <row r="347" spans="1:14" ht="34.5" x14ac:dyDescent="0.3">
      <c r="A347" s="115"/>
      <c r="B347" s="102"/>
      <c r="C347" s="90"/>
      <c r="D347" s="90"/>
      <c r="E347" s="2" t="s">
        <v>150</v>
      </c>
      <c r="F347" s="59">
        <v>0.875</v>
      </c>
      <c r="G347" s="5">
        <v>50</v>
      </c>
      <c r="H347" s="13">
        <v>500000</v>
      </c>
      <c r="I347" s="13">
        <f t="shared" si="92"/>
        <v>250000</v>
      </c>
      <c r="J347" s="13">
        <f t="shared" si="93"/>
        <v>75000</v>
      </c>
      <c r="K347" s="13">
        <f t="shared" si="94"/>
        <v>175000</v>
      </c>
      <c r="L347" s="8">
        <f t="shared" si="90"/>
        <v>76125</v>
      </c>
      <c r="M347" s="13">
        <v>88000</v>
      </c>
      <c r="N347" s="6">
        <f t="shared" si="91"/>
        <v>77000</v>
      </c>
    </row>
    <row r="348" spans="1:14" x14ac:dyDescent="0.3">
      <c r="A348" s="115"/>
      <c r="B348" s="102"/>
      <c r="C348" s="90"/>
      <c r="D348" s="90"/>
      <c r="E348" s="11" t="s">
        <v>38</v>
      </c>
      <c r="F348" s="59">
        <v>2.5</v>
      </c>
      <c r="G348" s="5">
        <v>70</v>
      </c>
      <c r="H348" s="13">
        <v>500000</v>
      </c>
      <c r="I348" s="13">
        <f t="shared" si="92"/>
        <v>350000</v>
      </c>
      <c r="J348" s="13">
        <f t="shared" si="93"/>
        <v>75000</v>
      </c>
      <c r="K348" s="13">
        <f t="shared" si="94"/>
        <v>275000</v>
      </c>
      <c r="L348" s="8">
        <f t="shared" si="90"/>
        <v>562500</v>
      </c>
      <c r="M348" s="13">
        <v>50000</v>
      </c>
      <c r="N348" s="6">
        <f t="shared" si="91"/>
        <v>125000</v>
      </c>
    </row>
    <row r="349" spans="1:14" x14ac:dyDescent="0.3">
      <c r="A349" s="115"/>
      <c r="B349" s="102"/>
      <c r="C349" s="90"/>
      <c r="D349" s="91"/>
      <c r="E349" s="11" t="s">
        <v>140</v>
      </c>
      <c r="F349" s="59">
        <v>8.1300000000000008</v>
      </c>
      <c r="G349" s="5">
        <v>60</v>
      </c>
      <c r="H349" s="13">
        <v>400000</v>
      </c>
      <c r="I349" s="13">
        <f t="shared" si="92"/>
        <v>240000</v>
      </c>
      <c r="J349" s="13">
        <f t="shared" si="93"/>
        <v>60000</v>
      </c>
      <c r="K349" s="13">
        <f t="shared" si="94"/>
        <v>180000</v>
      </c>
      <c r="L349" s="8">
        <f t="shared" si="90"/>
        <v>769098.00000000012</v>
      </c>
      <c r="M349" s="13">
        <v>85400</v>
      </c>
      <c r="N349" s="6">
        <f t="shared" si="91"/>
        <v>694302.00000000012</v>
      </c>
    </row>
    <row r="350" spans="1:14" ht="34.5" customHeight="1" x14ac:dyDescent="0.3">
      <c r="A350" s="115"/>
      <c r="B350" s="102"/>
      <c r="C350" s="90"/>
      <c r="D350" s="89" t="s">
        <v>79</v>
      </c>
      <c r="E350" s="11" t="s">
        <v>141</v>
      </c>
      <c r="F350" s="59">
        <v>35.489699999999999</v>
      </c>
      <c r="G350" s="5">
        <v>70</v>
      </c>
      <c r="H350" s="13">
        <v>1000000</v>
      </c>
      <c r="I350" s="13">
        <f t="shared" si="92"/>
        <v>700000</v>
      </c>
      <c r="J350" s="13">
        <f t="shared" si="93"/>
        <v>150000</v>
      </c>
      <c r="K350" s="13">
        <f t="shared" si="94"/>
        <v>550000</v>
      </c>
      <c r="L350" s="8">
        <f t="shared" si="90"/>
        <v>15303158.640000001</v>
      </c>
      <c r="M350" s="13">
        <v>118800</v>
      </c>
      <c r="N350" s="6">
        <f t="shared" si="91"/>
        <v>4216176.3600000003</v>
      </c>
    </row>
    <row r="351" spans="1:14" x14ac:dyDescent="0.3">
      <c r="A351" s="115"/>
      <c r="B351" s="102"/>
      <c r="C351" s="90"/>
      <c r="D351" s="90"/>
      <c r="E351" s="11" t="s">
        <v>37</v>
      </c>
      <c r="F351" s="59">
        <v>12.494999999999999</v>
      </c>
      <c r="G351" s="5">
        <v>70</v>
      </c>
      <c r="H351" s="13">
        <v>800000</v>
      </c>
      <c r="I351" s="13">
        <f t="shared" si="92"/>
        <v>560000</v>
      </c>
      <c r="J351" s="13">
        <f t="shared" si="93"/>
        <v>120000</v>
      </c>
      <c r="K351" s="13">
        <f t="shared" si="94"/>
        <v>440000</v>
      </c>
      <c r="L351" s="8">
        <f t="shared" si="90"/>
        <v>3798480</v>
      </c>
      <c r="M351" s="13">
        <v>136000</v>
      </c>
      <c r="N351" s="6">
        <f t="shared" si="91"/>
        <v>1699320</v>
      </c>
    </row>
    <row r="352" spans="1:14" x14ac:dyDescent="0.3">
      <c r="A352" s="115"/>
      <c r="B352" s="102"/>
      <c r="C352" s="90"/>
      <c r="D352" s="90"/>
      <c r="E352" s="11" t="s">
        <v>33</v>
      </c>
      <c r="F352" s="59">
        <v>30.66</v>
      </c>
      <c r="G352" s="5">
        <v>70</v>
      </c>
      <c r="H352" s="13">
        <v>1000000</v>
      </c>
      <c r="I352" s="13">
        <f t="shared" si="92"/>
        <v>700000</v>
      </c>
      <c r="J352" s="13">
        <f t="shared" si="93"/>
        <v>150000</v>
      </c>
      <c r="K352" s="13">
        <f t="shared" si="94"/>
        <v>550000</v>
      </c>
      <c r="L352" s="8">
        <f t="shared" si="90"/>
        <v>14333550</v>
      </c>
      <c r="M352" s="13">
        <v>82500</v>
      </c>
      <c r="N352" s="6">
        <f t="shared" si="91"/>
        <v>2529450</v>
      </c>
    </row>
    <row r="353" spans="1:14" x14ac:dyDescent="0.3">
      <c r="A353" s="115"/>
      <c r="B353" s="102"/>
      <c r="C353" s="90"/>
      <c r="D353" s="90"/>
      <c r="E353" s="10" t="s">
        <v>137</v>
      </c>
      <c r="F353" s="58">
        <v>0.94899999999999995</v>
      </c>
      <c r="G353" s="5">
        <v>60</v>
      </c>
      <c r="H353" s="13">
        <v>600000</v>
      </c>
      <c r="I353" s="13">
        <f t="shared" si="92"/>
        <v>360000</v>
      </c>
      <c r="J353" s="13">
        <f t="shared" si="93"/>
        <v>90000</v>
      </c>
      <c r="K353" s="13">
        <f t="shared" si="94"/>
        <v>270000</v>
      </c>
      <c r="L353" s="8">
        <f t="shared" si="90"/>
        <v>154497.20000000001</v>
      </c>
      <c r="M353" s="13">
        <v>107200</v>
      </c>
      <c r="N353" s="6">
        <f t="shared" si="91"/>
        <v>101732.79999999999</v>
      </c>
    </row>
    <row r="354" spans="1:14" x14ac:dyDescent="0.3">
      <c r="A354" s="115"/>
      <c r="B354" s="102"/>
      <c r="C354" s="90"/>
      <c r="D354" s="90"/>
      <c r="E354" s="10" t="s">
        <v>142</v>
      </c>
      <c r="F354" s="58">
        <v>0.28000000000000003</v>
      </c>
      <c r="G354" s="5">
        <v>60</v>
      </c>
      <c r="H354" s="13">
        <v>500000</v>
      </c>
      <c r="I354" s="13">
        <f t="shared" si="92"/>
        <v>300000</v>
      </c>
      <c r="J354" s="13">
        <f t="shared" si="93"/>
        <v>75000</v>
      </c>
      <c r="K354" s="13">
        <f t="shared" si="94"/>
        <v>225000</v>
      </c>
      <c r="L354" s="8">
        <f t="shared" si="90"/>
        <v>49000.000000000007</v>
      </c>
      <c r="M354" s="13">
        <v>50000</v>
      </c>
      <c r="N354" s="6">
        <f t="shared" si="91"/>
        <v>14000.000000000002</v>
      </c>
    </row>
    <row r="355" spans="1:14" x14ac:dyDescent="0.3">
      <c r="A355" s="115"/>
      <c r="B355" s="102"/>
      <c r="C355" s="90"/>
      <c r="D355" s="91"/>
      <c r="E355" s="10" t="s">
        <v>144</v>
      </c>
      <c r="F355" s="58">
        <v>3.48</v>
      </c>
      <c r="G355" s="5">
        <v>60</v>
      </c>
      <c r="H355" s="13">
        <v>500000</v>
      </c>
      <c r="I355" s="13">
        <f t="shared" si="92"/>
        <v>300000</v>
      </c>
      <c r="J355" s="13">
        <f t="shared" si="93"/>
        <v>75000</v>
      </c>
      <c r="K355" s="13">
        <f t="shared" si="94"/>
        <v>225000</v>
      </c>
      <c r="L355" s="8">
        <f t="shared" si="90"/>
        <v>485808</v>
      </c>
      <c r="M355" s="13">
        <v>85400</v>
      </c>
      <c r="N355" s="6">
        <f t="shared" si="91"/>
        <v>297192</v>
      </c>
    </row>
    <row r="356" spans="1:14" ht="34.5" customHeight="1" x14ac:dyDescent="0.3">
      <c r="A356" s="115"/>
      <c r="B356" s="102"/>
      <c r="C356" s="90"/>
      <c r="D356" s="89" t="s">
        <v>80</v>
      </c>
      <c r="E356" s="10" t="s">
        <v>141</v>
      </c>
      <c r="F356" s="58">
        <v>7.6879999999999997</v>
      </c>
      <c r="G356" s="5">
        <v>50</v>
      </c>
      <c r="H356" s="13">
        <v>1000000</v>
      </c>
      <c r="I356" s="13">
        <f t="shared" si="92"/>
        <v>500000</v>
      </c>
      <c r="J356" s="13">
        <f t="shared" si="93"/>
        <v>150000</v>
      </c>
      <c r="K356" s="13">
        <f t="shared" si="94"/>
        <v>350000</v>
      </c>
      <c r="L356" s="8">
        <f t="shared" si="90"/>
        <v>1777465.6</v>
      </c>
      <c r="M356" s="13">
        <v>118800</v>
      </c>
      <c r="N356" s="6">
        <f t="shared" si="91"/>
        <v>913334.4</v>
      </c>
    </row>
    <row r="357" spans="1:14" x14ac:dyDescent="0.3">
      <c r="A357" s="115"/>
      <c r="B357" s="102"/>
      <c r="C357" s="90"/>
      <c r="D357" s="90"/>
      <c r="E357" s="10" t="s">
        <v>37</v>
      </c>
      <c r="F357" s="58">
        <v>2.56</v>
      </c>
      <c r="G357" s="5">
        <v>50</v>
      </c>
      <c r="H357" s="13">
        <v>800000</v>
      </c>
      <c r="I357" s="13">
        <f t="shared" si="92"/>
        <v>400000</v>
      </c>
      <c r="J357" s="13">
        <f t="shared" si="93"/>
        <v>120000</v>
      </c>
      <c r="K357" s="13">
        <f t="shared" si="94"/>
        <v>280000</v>
      </c>
      <c r="L357" s="8">
        <f t="shared" si="90"/>
        <v>368640</v>
      </c>
      <c r="M357" s="13">
        <v>136000</v>
      </c>
      <c r="N357" s="6">
        <f t="shared" si="91"/>
        <v>348160</v>
      </c>
    </row>
    <row r="358" spans="1:14" x14ac:dyDescent="0.3">
      <c r="A358" s="115"/>
      <c r="B358" s="102"/>
      <c r="C358" s="90"/>
      <c r="D358" s="90"/>
      <c r="E358" s="10" t="s">
        <v>50</v>
      </c>
      <c r="F358" s="58">
        <v>1.47</v>
      </c>
      <c r="G358" s="5">
        <v>50</v>
      </c>
      <c r="H358" s="13">
        <v>500000</v>
      </c>
      <c r="I358" s="13">
        <f t="shared" si="92"/>
        <v>250000</v>
      </c>
      <c r="J358" s="13">
        <f t="shared" si="93"/>
        <v>75000</v>
      </c>
      <c r="K358" s="13">
        <f t="shared" si="94"/>
        <v>175000</v>
      </c>
      <c r="L358" s="8">
        <f t="shared" si="90"/>
        <v>123186</v>
      </c>
      <c r="M358" s="13">
        <v>91200</v>
      </c>
      <c r="N358" s="6">
        <f t="shared" si="91"/>
        <v>134064</v>
      </c>
    </row>
    <row r="359" spans="1:14" x14ac:dyDescent="0.3">
      <c r="A359" s="115"/>
      <c r="B359" s="102"/>
      <c r="C359" s="90"/>
      <c r="D359" s="90"/>
      <c r="E359" s="10" t="s">
        <v>40</v>
      </c>
      <c r="F359" s="58">
        <v>1.33</v>
      </c>
      <c r="G359" s="5">
        <v>50</v>
      </c>
      <c r="H359" s="13">
        <v>600000</v>
      </c>
      <c r="I359" s="13">
        <f t="shared" si="92"/>
        <v>300000</v>
      </c>
      <c r="J359" s="13">
        <f t="shared" si="93"/>
        <v>90000</v>
      </c>
      <c r="K359" s="13">
        <f t="shared" si="94"/>
        <v>210000</v>
      </c>
      <c r="L359" s="8">
        <f t="shared" si="90"/>
        <v>136724</v>
      </c>
      <c r="M359" s="13">
        <v>107200</v>
      </c>
      <c r="N359" s="6">
        <f t="shared" si="91"/>
        <v>142576</v>
      </c>
    </row>
    <row r="360" spans="1:14" x14ac:dyDescent="0.3">
      <c r="A360" s="115"/>
      <c r="B360" s="102"/>
      <c r="C360" s="90"/>
      <c r="D360" s="91"/>
      <c r="E360" s="10" t="s">
        <v>43</v>
      </c>
      <c r="F360" s="58">
        <v>0.2</v>
      </c>
      <c r="G360" s="5">
        <v>40</v>
      </c>
      <c r="H360" s="13">
        <v>500000</v>
      </c>
      <c r="I360" s="13">
        <f t="shared" si="92"/>
        <v>200000</v>
      </c>
      <c r="J360" s="13">
        <f t="shared" si="93"/>
        <v>75000</v>
      </c>
      <c r="K360" s="13">
        <f t="shared" si="94"/>
        <v>125000</v>
      </c>
      <c r="L360" s="8">
        <f t="shared" si="90"/>
        <v>6760</v>
      </c>
      <c r="M360" s="13">
        <v>91200</v>
      </c>
      <c r="N360" s="6">
        <f t="shared" si="91"/>
        <v>18240</v>
      </c>
    </row>
    <row r="361" spans="1:14" ht="34.5" customHeight="1" x14ac:dyDescent="0.3">
      <c r="A361" s="115"/>
      <c r="B361" s="102"/>
      <c r="C361" s="90"/>
      <c r="D361" s="89" t="s">
        <v>81</v>
      </c>
      <c r="E361" s="11" t="s">
        <v>141</v>
      </c>
      <c r="F361" s="59">
        <v>37.914999999999999</v>
      </c>
      <c r="G361" s="5">
        <v>70</v>
      </c>
      <c r="H361" s="13">
        <v>1000000</v>
      </c>
      <c r="I361" s="13">
        <f t="shared" si="92"/>
        <v>700000</v>
      </c>
      <c r="J361" s="13">
        <f t="shared" si="93"/>
        <v>150000</v>
      </c>
      <c r="K361" s="13">
        <f t="shared" si="94"/>
        <v>550000</v>
      </c>
      <c r="L361" s="8">
        <f t="shared" si="90"/>
        <v>16348948</v>
      </c>
      <c r="M361" s="13">
        <v>118800</v>
      </c>
      <c r="N361" s="6">
        <f t="shared" si="91"/>
        <v>4504302</v>
      </c>
    </row>
    <row r="362" spans="1:14" x14ac:dyDescent="0.3">
      <c r="A362" s="115"/>
      <c r="B362" s="102"/>
      <c r="C362" s="90"/>
      <c r="D362" s="90"/>
      <c r="E362" s="11" t="s">
        <v>37</v>
      </c>
      <c r="F362" s="59">
        <v>15.94</v>
      </c>
      <c r="G362" s="5">
        <v>70</v>
      </c>
      <c r="H362" s="13">
        <v>800000</v>
      </c>
      <c r="I362" s="13">
        <f t="shared" si="92"/>
        <v>560000</v>
      </c>
      <c r="J362" s="13">
        <f t="shared" si="93"/>
        <v>120000</v>
      </c>
      <c r="K362" s="13">
        <f t="shared" si="94"/>
        <v>440000</v>
      </c>
      <c r="L362" s="8">
        <f t="shared" si="90"/>
        <v>4845760</v>
      </c>
      <c r="M362" s="13">
        <v>136000</v>
      </c>
      <c r="N362" s="6">
        <f t="shared" si="91"/>
        <v>2167840</v>
      </c>
    </row>
    <row r="363" spans="1:14" x14ac:dyDescent="0.3">
      <c r="A363" s="115"/>
      <c r="B363" s="102"/>
      <c r="C363" s="90"/>
      <c r="D363" s="90"/>
      <c r="E363" s="11" t="s">
        <v>138</v>
      </c>
      <c r="F363" s="59">
        <v>0.56999999999999995</v>
      </c>
      <c r="G363" s="5">
        <v>50</v>
      </c>
      <c r="H363" s="13">
        <v>1000000</v>
      </c>
      <c r="I363" s="13">
        <f t="shared" si="92"/>
        <v>500000</v>
      </c>
      <c r="J363" s="13">
        <f t="shared" si="93"/>
        <v>150000</v>
      </c>
      <c r="K363" s="13">
        <f t="shared" si="94"/>
        <v>350000</v>
      </c>
      <c r="L363" s="8">
        <f t="shared" si="90"/>
        <v>152474.99999999997</v>
      </c>
      <c r="M363" s="13">
        <v>82500</v>
      </c>
      <c r="N363" s="6">
        <f t="shared" si="91"/>
        <v>47024.999999999993</v>
      </c>
    </row>
    <row r="364" spans="1:14" x14ac:dyDescent="0.3">
      <c r="A364" s="115"/>
      <c r="B364" s="102"/>
      <c r="C364" s="90"/>
      <c r="D364" s="90"/>
      <c r="E364" s="11" t="s">
        <v>34</v>
      </c>
      <c r="F364" s="59">
        <v>5.28</v>
      </c>
      <c r="G364" s="5">
        <v>60</v>
      </c>
      <c r="H364" s="13">
        <v>500000</v>
      </c>
      <c r="I364" s="13">
        <f t="shared" si="92"/>
        <v>300000</v>
      </c>
      <c r="J364" s="13">
        <f t="shared" si="93"/>
        <v>75000</v>
      </c>
      <c r="K364" s="13">
        <f t="shared" si="94"/>
        <v>225000</v>
      </c>
      <c r="L364" s="8">
        <f t="shared" si="90"/>
        <v>706464</v>
      </c>
      <c r="M364" s="13">
        <v>91200</v>
      </c>
      <c r="N364" s="6">
        <f t="shared" si="91"/>
        <v>481536</v>
      </c>
    </row>
    <row r="365" spans="1:14" x14ac:dyDescent="0.3">
      <c r="A365" s="115"/>
      <c r="B365" s="102"/>
      <c r="C365" s="90"/>
      <c r="D365" s="90"/>
      <c r="E365" s="11" t="s">
        <v>40</v>
      </c>
      <c r="F365" s="59">
        <v>21.408000000000001</v>
      </c>
      <c r="G365" s="5">
        <v>60</v>
      </c>
      <c r="H365" s="13">
        <v>600000</v>
      </c>
      <c r="I365" s="13">
        <f t="shared" si="92"/>
        <v>360000</v>
      </c>
      <c r="J365" s="13">
        <f t="shared" si="93"/>
        <v>90000</v>
      </c>
      <c r="K365" s="13">
        <f t="shared" si="94"/>
        <v>270000</v>
      </c>
      <c r="L365" s="8">
        <f t="shared" si="90"/>
        <v>3485222.4</v>
      </c>
      <c r="M365" s="13">
        <v>107200</v>
      </c>
      <c r="N365" s="6">
        <f t="shared" si="91"/>
        <v>2294937.6000000001</v>
      </c>
    </row>
    <row r="366" spans="1:14" x14ac:dyDescent="0.3">
      <c r="A366" s="115"/>
      <c r="B366" s="102"/>
      <c r="C366" s="90"/>
      <c r="D366" s="90"/>
      <c r="E366" s="11" t="s">
        <v>46</v>
      </c>
      <c r="F366" s="59">
        <v>0.63</v>
      </c>
      <c r="G366" s="5">
        <v>50</v>
      </c>
      <c r="H366" s="13">
        <v>600000</v>
      </c>
      <c r="I366" s="13">
        <f t="shared" si="92"/>
        <v>300000</v>
      </c>
      <c r="J366" s="13">
        <f t="shared" si="93"/>
        <v>90000</v>
      </c>
      <c r="K366" s="13">
        <f t="shared" si="94"/>
        <v>210000</v>
      </c>
      <c r="L366" s="8">
        <f t="shared" si="90"/>
        <v>99540</v>
      </c>
      <c r="M366" s="13">
        <v>52000</v>
      </c>
      <c r="N366" s="6">
        <f t="shared" si="91"/>
        <v>32760</v>
      </c>
    </row>
    <row r="367" spans="1:14" x14ac:dyDescent="0.3">
      <c r="A367" s="115"/>
      <c r="B367" s="102"/>
      <c r="C367" s="90"/>
      <c r="D367" s="90"/>
      <c r="E367" s="10" t="s">
        <v>45</v>
      </c>
      <c r="F367" s="58">
        <v>3.22</v>
      </c>
      <c r="G367" s="5">
        <v>50</v>
      </c>
      <c r="H367" s="13">
        <v>400000</v>
      </c>
      <c r="I367" s="13">
        <f t="shared" si="92"/>
        <v>200000</v>
      </c>
      <c r="J367" s="13">
        <f t="shared" si="93"/>
        <v>60000</v>
      </c>
      <c r="K367" s="13">
        <f t="shared" si="94"/>
        <v>140000</v>
      </c>
      <c r="L367" s="8">
        <f t="shared" si="90"/>
        <v>175812</v>
      </c>
      <c r="M367" s="13">
        <v>85400</v>
      </c>
      <c r="N367" s="6">
        <f t="shared" si="91"/>
        <v>274988</v>
      </c>
    </row>
    <row r="368" spans="1:14" ht="34.5" x14ac:dyDescent="0.3">
      <c r="A368" s="115"/>
      <c r="B368" s="102"/>
      <c r="C368" s="90"/>
      <c r="D368" s="91"/>
      <c r="E368" s="11" t="s">
        <v>166</v>
      </c>
      <c r="F368" s="59">
        <v>0.6</v>
      </c>
      <c r="G368" s="5">
        <v>70</v>
      </c>
      <c r="H368" s="13">
        <v>500000</v>
      </c>
      <c r="I368" s="13">
        <f t="shared" si="92"/>
        <v>350000</v>
      </c>
      <c r="J368" s="13">
        <f t="shared" si="93"/>
        <v>75000</v>
      </c>
      <c r="K368" s="13">
        <f t="shared" si="94"/>
        <v>275000</v>
      </c>
      <c r="L368" s="8">
        <f t="shared" si="90"/>
        <v>93720</v>
      </c>
      <c r="M368" s="6">
        <v>118800</v>
      </c>
      <c r="N368" s="6">
        <f t="shared" si="91"/>
        <v>71280</v>
      </c>
    </row>
    <row r="369" spans="1:14" ht="34.5" customHeight="1" x14ac:dyDescent="0.3">
      <c r="A369" s="115"/>
      <c r="B369" s="102"/>
      <c r="C369" s="90"/>
      <c r="D369" s="89" t="s">
        <v>82</v>
      </c>
      <c r="E369" s="11" t="s">
        <v>36</v>
      </c>
      <c r="F369" s="59">
        <v>12.61</v>
      </c>
      <c r="G369" s="5">
        <v>70</v>
      </c>
      <c r="H369" s="13">
        <v>1000000</v>
      </c>
      <c r="I369" s="13">
        <f t="shared" si="92"/>
        <v>700000</v>
      </c>
      <c r="J369" s="13">
        <f t="shared" si="93"/>
        <v>150000</v>
      </c>
      <c r="K369" s="13">
        <f t="shared" si="94"/>
        <v>550000</v>
      </c>
      <c r="L369" s="8">
        <f t="shared" si="90"/>
        <v>5437432</v>
      </c>
      <c r="M369" s="13">
        <v>118800</v>
      </c>
      <c r="N369" s="6">
        <f t="shared" si="91"/>
        <v>1498068</v>
      </c>
    </row>
    <row r="370" spans="1:14" x14ac:dyDescent="0.3">
      <c r="A370" s="115"/>
      <c r="B370" s="102"/>
      <c r="C370" s="90"/>
      <c r="D370" s="90"/>
      <c r="E370" s="11" t="s">
        <v>37</v>
      </c>
      <c r="F370" s="59">
        <v>16.510000000000002</v>
      </c>
      <c r="G370" s="5">
        <v>70</v>
      </c>
      <c r="H370" s="13">
        <v>800000</v>
      </c>
      <c r="I370" s="13">
        <f t="shared" si="92"/>
        <v>560000</v>
      </c>
      <c r="J370" s="13">
        <f t="shared" si="93"/>
        <v>120000</v>
      </c>
      <c r="K370" s="13">
        <f t="shared" si="94"/>
        <v>440000</v>
      </c>
      <c r="L370" s="8">
        <f t="shared" si="90"/>
        <v>5019040.0000000009</v>
      </c>
      <c r="M370" s="13">
        <v>136000</v>
      </c>
      <c r="N370" s="6">
        <f t="shared" si="91"/>
        <v>2245360</v>
      </c>
    </row>
    <row r="371" spans="1:14" x14ac:dyDescent="0.3">
      <c r="A371" s="115"/>
      <c r="B371" s="102"/>
      <c r="C371" s="90"/>
      <c r="D371" s="90"/>
      <c r="E371" s="11" t="s">
        <v>33</v>
      </c>
      <c r="F371" s="59">
        <v>4.8899999999999997</v>
      </c>
      <c r="G371" s="5">
        <v>70</v>
      </c>
      <c r="H371" s="13">
        <v>1000000</v>
      </c>
      <c r="I371" s="13">
        <f t="shared" si="92"/>
        <v>700000</v>
      </c>
      <c r="J371" s="13">
        <f t="shared" si="93"/>
        <v>150000</v>
      </c>
      <c r="K371" s="13">
        <f t="shared" si="94"/>
        <v>550000</v>
      </c>
      <c r="L371" s="8">
        <f t="shared" si="90"/>
        <v>2286075</v>
      </c>
      <c r="M371" s="13">
        <v>82500</v>
      </c>
      <c r="N371" s="6">
        <f t="shared" si="91"/>
        <v>403425</v>
      </c>
    </row>
    <row r="372" spans="1:14" x14ac:dyDescent="0.3">
      <c r="A372" s="115"/>
      <c r="B372" s="102"/>
      <c r="C372" s="90"/>
      <c r="D372" s="90"/>
      <c r="E372" s="11" t="s">
        <v>34</v>
      </c>
      <c r="F372" s="59">
        <v>1.61</v>
      </c>
      <c r="G372" s="5">
        <v>70</v>
      </c>
      <c r="H372" s="13">
        <v>500000</v>
      </c>
      <c r="I372" s="13">
        <f t="shared" si="92"/>
        <v>350000</v>
      </c>
      <c r="J372" s="13">
        <f t="shared" si="93"/>
        <v>75000</v>
      </c>
      <c r="K372" s="13">
        <f t="shared" si="94"/>
        <v>275000</v>
      </c>
      <c r="L372" s="8">
        <f t="shared" si="90"/>
        <v>295918</v>
      </c>
      <c r="M372" s="13">
        <v>91200</v>
      </c>
      <c r="N372" s="6">
        <f t="shared" si="91"/>
        <v>146832</v>
      </c>
    </row>
    <row r="373" spans="1:14" x14ac:dyDescent="0.3">
      <c r="A373" s="115"/>
      <c r="B373" s="102"/>
      <c r="C373" s="90"/>
      <c r="D373" s="90"/>
      <c r="E373" s="11" t="s">
        <v>40</v>
      </c>
      <c r="F373" s="59">
        <v>10.44</v>
      </c>
      <c r="G373" s="5">
        <v>70</v>
      </c>
      <c r="H373" s="13">
        <v>600000</v>
      </c>
      <c r="I373" s="13">
        <f t="shared" si="92"/>
        <v>420000</v>
      </c>
      <c r="J373" s="13">
        <f t="shared" si="93"/>
        <v>90000</v>
      </c>
      <c r="K373" s="13">
        <f t="shared" si="94"/>
        <v>330000</v>
      </c>
      <c r="L373" s="8">
        <f t="shared" si="90"/>
        <v>2326032</v>
      </c>
      <c r="M373" s="13">
        <v>107200</v>
      </c>
      <c r="N373" s="6">
        <f t="shared" si="91"/>
        <v>1119168</v>
      </c>
    </row>
    <row r="374" spans="1:14" x14ac:dyDescent="0.3">
      <c r="A374" s="115"/>
      <c r="B374" s="102"/>
      <c r="C374" s="90"/>
      <c r="D374" s="90"/>
      <c r="E374" s="11" t="s">
        <v>46</v>
      </c>
      <c r="F374" s="59">
        <v>0.92</v>
      </c>
      <c r="G374" s="5">
        <v>60</v>
      </c>
      <c r="H374" s="13">
        <v>600000</v>
      </c>
      <c r="I374" s="13">
        <f t="shared" si="92"/>
        <v>360000</v>
      </c>
      <c r="J374" s="13">
        <f t="shared" si="93"/>
        <v>90000</v>
      </c>
      <c r="K374" s="13">
        <f t="shared" si="94"/>
        <v>270000</v>
      </c>
      <c r="L374" s="8">
        <f t="shared" si="90"/>
        <v>200560</v>
      </c>
      <c r="M374" s="13">
        <v>52000</v>
      </c>
      <c r="N374" s="6">
        <f t="shared" si="91"/>
        <v>47840</v>
      </c>
    </row>
    <row r="375" spans="1:14" ht="34.5" x14ac:dyDescent="0.3">
      <c r="A375" s="115"/>
      <c r="B375" s="102"/>
      <c r="C375" s="90"/>
      <c r="D375" s="90"/>
      <c r="E375" s="2" t="s">
        <v>150</v>
      </c>
      <c r="F375" s="59">
        <v>6.4550000000000001</v>
      </c>
      <c r="G375" s="5">
        <v>60</v>
      </c>
      <c r="H375" s="13">
        <v>500000</v>
      </c>
      <c r="I375" s="13">
        <f t="shared" si="92"/>
        <v>300000</v>
      </c>
      <c r="J375" s="13">
        <f t="shared" si="93"/>
        <v>75000</v>
      </c>
      <c r="K375" s="13">
        <f t="shared" si="94"/>
        <v>225000</v>
      </c>
      <c r="L375" s="8">
        <f t="shared" si="90"/>
        <v>884335</v>
      </c>
      <c r="M375" s="13">
        <v>88000</v>
      </c>
      <c r="N375" s="6">
        <f t="shared" si="91"/>
        <v>568040</v>
      </c>
    </row>
    <row r="376" spans="1:14" x14ac:dyDescent="0.3">
      <c r="A376" s="115"/>
      <c r="B376" s="102"/>
      <c r="C376" s="90"/>
      <c r="D376" s="91"/>
      <c r="E376" s="10" t="s">
        <v>145</v>
      </c>
      <c r="F376" s="58">
        <v>2.35</v>
      </c>
      <c r="G376" s="5">
        <v>60</v>
      </c>
      <c r="H376" s="13">
        <v>500000</v>
      </c>
      <c r="I376" s="13">
        <f t="shared" si="92"/>
        <v>300000</v>
      </c>
      <c r="J376" s="13">
        <f t="shared" si="93"/>
        <v>75000</v>
      </c>
      <c r="K376" s="13">
        <f t="shared" si="94"/>
        <v>225000</v>
      </c>
      <c r="L376" s="8">
        <f t="shared" si="90"/>
        <v>328060</v>
      </c>
      <c r="M376" s="13">
        <v>85400</v>
      </c>
      <c r="N376" s="6">
        <f t="shared" si="91"/>
        <v>200690</v>
      </c>
    </row>
    <row r="377" spans="1:14" ht="34.5" customHeight="1" x14ac:dyDescent="0.3">
      <c r="A377" s="115"/>
      <c r="B377" s="102"/>
      <c r="C377" s="90"/>
      <c r="D377" s="89" t="s">
        <v>83</v>
      </c>
      <c r="E377" s="11" t="s">
        <v>141</v>
      </c>
      <c r="F377" s="59">
        <v>6.8789300000000004</v>
      </c>
      <c r="G377" s="5">
        <v>70</v>
      </c>
      <c r="H377" s="13">
        <v>1000000</v>
      </c>
      <c r="I377" s="13">
        <f t="shared" si="92"/>
        <v>700000</v>
      </c>
      <c r="J377" s="13">
        <f t="shared" si="93"/>
        <v>150000</v>
      </c>
      <c r="K377" s="13">
        <f t="shared" si="94"/>
        <v>550000</v>
      </c>
      <c r="L377" s="8">
        <f t="shared" si="90"/>
        <v>2966194.6160000004</v>
      </c>
      <c r="M377" s="13">
        <v>118800</v>
      </c>
      <c r="N377" s="6">
        <f t="shared" si="91"/>
        <v>817216.88400000008</v>
      </c>
    </row>
    <row r="378" spans="1:14" x14ac:dyDescent="0.3">
      <c r="A378" s="115"/>
      <c r="B378" s="102"/>
      <c r="C378" s="90"/>
      <c r="D378" s="90"/>
      <c r="E378" s="11" t="s">
        <v>37</v>
      </c>
      <c r="F378" s="59">
        <v>2.0939999999999999</v>
      </c>
      <c r="G378" s="5">
        <v>70</v>
      </c>
      <c r="H378" s="13">
        <v>800000</v>
      </c>
      <c r="I378" s="13">
        <f t="shared" si="92"/>
        <v>560000</v>
      </c>
      <c r="J378" s="13">
        <f t="shared" si="93"/>
        <v>120000</v>
      </c>
      <c r="K378" s="13">
        <f t="shared" si="94"/>
        <v>440000</v>
      </c>
      <c r="L378" s="8">
        <f t="shared" si="90"/>
        <v>636575.99999999988</v>
      </c>
      <c r="M378" s="13">
        <v>136000</v>
      </c>
      <c r="N378" s="6">
        <f t="shared" si="91"/>
        <v>284784</v>
      </c>
    </row>
    <row r="379" spans="1:14" x14ac:dyDescent="0.3">
      <c r="A379" s="115"/>
      <c r="B379" s="102"/>
      <c r="C379" s="90"/>
      <c r="D379" s="90"/>
      <c r="E379" s="11" t="s">
        <v>33</v>
      </c>
      <c r="F379" s="59">
        <v>4.4509999999999996</v>
      </c>
      <c r="G379" s="5">
        <v>60</v>
      </c>
      <c r="H379" s="13">
        <v>1000000</v>
      </c>
      <c r="I379" s="13">
        <f t="shared" si="92"/>
        <v>600000</v>
      </c>
      <c r="J379" s="13">
        <f t="shared" si="93"/>
        <v>150000</v>
      </c>
      <c r="K379" s="13">
        <f t="shared" si="94"/>
        <v>450000</v>
      </c>
      <c r="L379" s="8">
        <f t="shared" si="90"/>
        <v>1635742.4999999998</v>
      </c>
      <c r="M379" s="13">
        <v>82500</v>
      </c>
      <c r="N379" s="6">
        <f t="shared" si="91"/>
        <v>367207.49999999994</v>
      </c>
    </row>
    <row r="380" spans="1:14" x14ac:dyDescent="0.3">
      <c r="A380" s="115"/>
      <c r="B380" s="102"/>
      <c r="C380" s="90"/>
      <c r="D380" s="90"/>
      <c r="E380" s="11" t="s">
        <v>34</v>
      </c>
      <c r="F380" s="59">
        <v>0.15</v>
      </c>
      <c r="G380" s="5">
        <v>60</v>
      </c>
      <c r="H380" s="13">
        <v>500000</v>
      </c>
      <c r="I380" s="13">
        <f t="shared" si="92"/>
        <v>300000</v>
      </c>
      <c r="J380" s="13">
        <f t="shared" si="93"/>
        <v>75000</v>
      </c>
      <c r="K380" s="13">
        <f t="shared" si="94"/>
        <v>225000</v>
      </c>
      <c r="L380" s="8">
        <f t="shared" si="90"/>
        <v>20070</v>
      </c>
      <c r="M380" s="13">
        <v>91200</v>
      </c>
      <c r="N380" s="6">
        <f t="shared" si="91"/>
        <v>13680</v>
      </c>
    </row>
    <row r="381" spans="1:14" x14ac:dyDescent="0.3">
      <c r="A381" s="115"/>
      <c r="B381" s="102"/>
      <c r="C381" s="90"/>
      <c r="D381" s="90"/>
      <c r="E381" s="11" t="s">
        <v>40</v>
      </c>
      <c r="F381" s="59">
        <v>0.61</v>
      </c>
      <c r="G381" s="5">
        <v>60</v>
      </c>
      <c r="H381" s="13">
        <v>600000</v>
      </c>
      <c r="I381" s="13">
        <f t="shared" si="92"/>
        <v>360000</v>
      </c>
      <c r="J381" s="13">
        <f t="shared" si="93"/>
        <v>90000</v>
      </c>
      <c r="K381" s="13">
        <f t="shared" si="94"/>
        <v>270000</v>
      </c>
      <c r="L381" s="8">
        <f t="shared" si="90"/>
        <v>99308</v>
      </c>
      <c r="M381" s="13">
        <v>107200</v>
      </c>
      <c r="N381" s="6">
        <f t="shared" si="91"/>
        <v>65392</v>
      </c>
    </row>
    <row r="382" spans="1:14" x14ac:dyDescent="0.3">
      <c r="A382" s="115"/>
      <c r="B382" s="102"/>
      <c r="C382" s="90"/>
      <c r="D382" s="90"/>
      <c r="E382" s="11" t="s">
        <v>46</v>
      </c>
      <c r="F382" s="59">
        <v>0.15</v>
      </c>
      <c r="G382" s="5">
        <v>60</v>
      </c>
      <c r="H382" s="13">
        <v>600000</v>
      </c>
      <c r="I382" s="13">
        <f t="shared" si="92"/>
        <v>360000</v>
      </c>
      <c r="J382" s="13">
        <f t="shared" si="93"/>
        <v>90000</v>
      </c>
      <c r="K382" s="13">
        <f t="shared" si="94"/>
        <v>270000</v>
      </c>
      <c r="L382" s="8">
        <f t="shared" si="90"/>
        <v>32700</v>
      </c>
      <c r="M382" s="13">
        <v>52000</v>
      </c>
      <c r="N382" s="6">
        <f t="shared" si="91"/>
        <v>7800</v>
      </c>
    </row>
    <row r="383" spans="1:14" x14ac:dyDescent="0.3">
      <c r="A383" s="115"/>
      <c r="B383" s="102"/>
      <c r="C383" s="90"/>
      <c r="D383" s="91"/>
      <c r="E383" s="10" t="s">
        <v>142</v>
      </c>
      <c r="F383" s="58">
        <v>0.92200000000000004</v>
      </c>
      <c r="G383" s="5">
        <v>70</v>
      </c>
      <c r="H383" s="13">
        <v>500000</v>
      </c>
      <c r="I383" s="13">
        <f t="shared" si="92"/>
        <v>350000</v>
      </c>
      <c r="J383" s="13">
        <f t="shared" si="93"/>
        <v>75000</v>
      </c>
      <c r="K383" s="13">
        <f t="shared" si="94"/>
        <v>275000</v>
      </c>
      <c r="L383" s="8">
        <f t="shared" si="90"/>
        <v>207450</v>
      </c>
      <c r="M383" s="13">
        <v>50000</v>
      </c>
      <c r="N383" s="6">
        <f t="shared" si="91"/>
        <v>46100</v>
      </c>
    </row>
    <row r="384" spans="1:14" ht="34.5" customHeight="1" x14ac:dyDescent="0.3">
      <c r="A384" s="115"/>
      <c r="B384" s="102"/>
      <c r="C384" s="90"/>
      <c r="D384" s="89" t="s">
        <v>84</v>
      </c>
      <c r="E384" s="10" t="s">
        <v>141</v>
      </c>
      <c r="F384" s="58">
        <v>4.3600000000000003</v>
      </c>
      <c r="G384" s="5">
        <v>40</v>
      </c>
      <c r="H384" s="13">
        <v>1000000</v>
      </c>
      <c r="I384" s="13">
        <f t="shared" si="92"/>
        <v>400000</v>
      </c>
      <c r="J384" s="13">
        <f t="shared" si="93"/>
        <v>150000</v>
      </c>
      <c r="K384" s="13">
        <f t="shared" si="94"/>
        <v>250000</v>
      </c>
      <c r="L384" s="8">
        <f t="shared" si="90"/>
        <v>572032</v>
      </c>
      <c r="M384" s="13">
        <v>118800</v>
      </c>
      <c r="N384" s="6">
        <f t="shared" si="91"/>
        <v>517968.00000000006</v>
      </c>
    </row>
    <row r="385" spans="1:14" x14ac:dyDescent="0.3">
      <c r="A385" s="115"/>
      <c r="B385" s="102"/>
      <c r="C385" s="90"/>
      <c r="D385" s="90"/>
      <c r="E385" s="10" t="s">
        <v>139</v>
      </c>
      <c r="F385" s="58">
        <v>0.39389999999999997</v>
      </c>
      <c r="G385" s="5">
        <v>40</v>
      </c>
      <c r="H385" s="13">
        <v>800000</v>
      </c>
      <c r="I385" s="13">
        <f t="shared" si="92"/>
        <v>320000</v>
      </c>
      <c r="J385" s="13">
        <f t="shared" si="93"/>
        <v>120000</v>
      </c>
      <c r="K385" s="13">
        <f t="shared" si="94"/>
        <v>200000</v>
      </c>
      <c r="L385" s="8">
        <f t="shared" si="90"/>
        <v>25209.600000000006</v>
      </c>
      <c r="M385" s="13">
        <v>136000</v>
      </c>
      <c r="N385" s="6">
        <f t="shared" si="91"/>
        <v>53570.399999999994</v>
      </c>
    </row>
    <row r="386" spans="1:14" x14ac:dyDescent="0.3">
      <c r="A386" s="115"/>
      <c r="B386" s="102"/>
      <c r="C386" s="90"/>
      <c r="D386" s="90"/>
      <c r="E386" s="10" t="s">
        <v>138</v>
      </c>
      <c r="F386" s="58">
        <v>0.09</v>
      </c>
      <c r="G386" s="5">
        <v>40</v>
      </c>
      <c r="H386" s="13">
        <v>1000000</v>
      </c>
      <c r="I386" s="13">
        <f t="shared" si="92"/>
        <v>400000</v>
      </c>
      <c r="J386" s="13">
        <f t="shared" si="93"/>
        <v>150000</v>
      </c>
      <c r="K386" s="13">
        <f t="shared" si="94"/>
        <v>250000</v>
      </c>
      <c r="L386" s="8">
        <f t="shared" si="90"/>
        <v>15075</v>
      </c>
      <c r="M386" s="13">
        <v>82500</v>
      </c>
      <c r="N386" s="6">
        <f t="shared" si="91"/>
        <v>7425</v>
      </c>
    </row>
    <row r="387" spans="1:14" x14ac:dyDescent="0.3">
      <c r="A387" s="115"/>
      <c r="B387" s="102"/>
      <c r="C387" s="90"/>
      <c r="D387" s="91"/>
      <c r="E387" s="10" t="s">
        <v>142</v>
      </c>
      <c r="F387" s="58">
        <v>10</v>
      </c>
      <c r="G387" s="5">
        <v>40</v>
      </c>
      <c r="H387" s="13">
        <v>500000</v>
      </c>
      <c r="I387" s="13">
        <f t="shared" si="92"/>
        <v>200000</v>
      </c>
      <c r="J387" s="13">
        <f t="shared" si="93"/>
        <v>75000</v>
      </c>
      <c r="K387" s="13">
        <f t="shared" si="94"/>
        <v>125000</v>
      </c>
      <c r="L387" s="8">
        <f t="shared" si="90"/>
        <v>750000</v>
      </c>
      <c r="M387" s="13">
        <v>50000</v>
      </c>
      <c r="N387" s="6">
        <f t="shared" si="91"/>
        <v>500000</v>
      </c>
    </row>
    <row r="388" spans="1:14" ht="34.5" customHeight="1" x14ac:dyDescent="0.3">
      <c r="A388" s="115"/>
      <c r="B388" s="102"/>
      <c r="C388" s="90"/>
      <c r="D388" s="89" t="s">
        <v>85</v>
      </c>
      <c r="E388" s="10" t="s">
        <v>141</v>
      </c>
      <c r="F388" s="58">
        <v>69.2</v>
      </c>
      <c r="G388" s="5">
        <v>70</v>
      </c>
      <c r="H388" s="13">
        <v>1000000</v>
      </c>
      <c r="I388" s="13">
        <f t="shared" si="92"/>
        <v>700000</v>
      </c>
      <c r="J388" s="13">
        <f t="shared" si="93"/>
        <v>150000</v>
      </c>
      <c r="K388" s="13">
        <f t="shared" si="94"/>
        <v>550000</v>
      </c>
      <c r="L388" s="8">
        <f t="shared" si="90"/>
        <v>29839040</v>
      </c>
      <c r="M388" s="13">
        <v>118800</v>
      </c>
      <c r="N388" s="6">
        <f t="shared" si="91"/>
        <v>8220960</v>
      </c>
    </row>
    <row r="389" spans="1:14" x14ac:dyDescent="0.3">
      <c r="A389" s="115"/>
      <c r="B389" s="102"/>
      <c r="C389" s="90"/>
      <c r="D389" s="90"/>
      <c r="E389" s="10" t="s">
        <v>37</v>
      </c>
      <c r="F389" s="58">
        <v>0.25</v>
      </c>
      <c r="G389" s="5">
        <v>70</v>
      </c>
      <c r="H389" s="13">
        <v>800000</v>
      </c>
      <c r="I389" s="13">
        <f t="shared" si="92"/>
        <v>560000</v>
      </c>
      <c r="J389" s="13">
        <f t="shared" si="93"/>
        <v>120000</v>
      </c>
      <c r="K389" s="13">
        <f t="shared" si="94"/>
        <v>440000</v>
      </c>
      <c r="L389" s="8">
        <f t="shared" si="90"/>
        <v>76000</v>
      </c>
      <c r="M389" s="13">
        <v>136000</v>
      </c>
      <c r="N389" s="6">
        <f t="shared" si="91"/>
        <v>34000</v>
      </c>
    </row>
    <row r="390" spans="1:14" x14ac:dyDescent="0.3">
      <c r="A390" s="115"/>
      <c r="B390" s="102"/>
      <c r="C390" s="90"/>
      <c r="D390" s="90"/>
      <c r="E390" s="10" t="s">
        <v>138</v>
      </c>
      <c r="F390" s="58">
        <v>0.4</v>
      </c>
      <c r="G390" s="5">
        <v>70</v>
      </c>
      <c r="H390" s="13">
        <v>1000000</v>
      </c>
      <c r="I390" s="13">
        <f t="shared" si="92"/>
        <v>700000</v>
      </c>
      <c r="J390" s="13">
        <f t="shared" si="93"/>
        <v>150000</v>
      </c>
      <c r="K390" s="13">
        <f t="shared" si="94"/>
        <v>550000</v>
      </c>
      <c r="L390" s="8">
        <f t="shared" si="90"/>
        <v>187000</v>
      </c>
      <c r="M390" s="13">
        <v>82500</v>
      </c>
      <c r="N390" s="6">
        <f t="shared" si="91"/>
        <v>33000</v>
      </c>
    </row>
    <row r="391" spans="1:14" x14ac:dyDescent="0.3">
      <c r="A391" s="115"/>
      <c r="B391" s="102"/>
      <c r="C391" s="90"/>
      <c r="D391" s="91"/>
      <c r="E391" s="10" t="s">
        <v>40</v>
      </c>
      <c r="F391" s="58">
        <v>1.23</v>
      </c>
      <c r="G391" s="5">
        <v>70</v>
      </c>
      <c r="H391" s="13">
        <v>600000</v>
      </c>
      <c r="I391" s="13">
        <f t="shared" si="92"/>
        <v>420000</v>
      </c>
      <c r="J391" s="13">
        <f t="shared" si="93"/>
        <v>90000</v>
      </c>
      <c r="K391" s="13">
        <f t="shared" si="94"/>
        <v>330000</v>
      </c>
      <c r="L391" s="8">
        <f t="shared" si="90"/>
        <v>274044</v>
      </c>
      <c r="M391" s="13">
        <v>107200</v>
      </c>
      <c r="N391" s="6">
        <f t="shared" si="91"/>
        <v>131856</v>
      </c>
    </row>
    <row r="392" spans="1:14" ht="34.5" customHeight="1" x14ac:dyDescent="0.3">
      <c r="A392" s="115"/>
      <c r="B392" s="102"/>
      <c r="C392" s="90"/>
      <c r="D392" s="89" t="s">
        <v>86</v>
      </c>
      <c r="E392" s="11" t="s">
        <v>141</v>
      </c>
      <c r="F392" s="59">
        <v>1.6633</v>
      </c>
      <c r="G392" s="5">
        <v>60</v>
      </c>
      <c r="H392" s="13">
        <v>1000000</v>
      </c>
      <c r="I392" s="13">
        <f t="shared" si="92"/>
        <v>600000</v>
      </c>
      <c r="J392" s="13">
        <f t="shared" si="93"/>
        <v>150000</v>
      </c>
      <c r="K392" s="13">
        <f t="shared" si="94"/>
        <v>450000</v>
      </c>
      <c r="L392" s="8">
        <f t="shared" si="90"/>
        <v>550884.96</v>
      </c>
      <c r="M392" s="13">
        <v>118800</v>
      </c>
      <c r="N392" s="6">
        <f t="shared" si="91"/>
        <v>197600.04</v>
      </c>
    </row>
    <row r="393" spans="1:14" x14ac:dyDescent="0.3">
      <c r="A393" s="115"/>
      <c r="B393" s="102"/>
      <c r="C393" s="90"/>
      <c r="D393" s="90"/>
      <c r="E393" s="11" t="s">
        <v>37</v>
      </c>
      <c r="F393" s="59">
        <v>17.09179</v>
      </c>
      <c r="G393" s="5">
        <v>60</v>
      </c>
      <c r="H393" s="13">
        <v>800000</v>
      </c>
      <c r="I393" s="13">
        <f t="shared" si="92"/>
        <v>480000</v>
      </c>
      <c r="J393" s="13">
        <f t="shared" si="93"/>
        <v>120000</v>
      </c>
      <c r="K393" s="13">
        <f t="shared" si="94"/>
        <v>360000</v>
      </c>
      <c r="L393" s="8">
        <f t="shared" si="90"/>
        <v>3828560.9599999995</v>
      </c>
      <c r="M393" s="13">
        <v>136000</v>
      </c>
      <c r="N393" s="6">
        <f t="shared" si="91"/>
        <v>2324483.44</v>
      </c>
    </row>
    <row r="394" spans="1:14" x14ac:dyDescent="0.3">
      <c r="A394" s="115"/>
      <c r="B394" s="102"/>
      <c r="C394" s="90"/>
      <c r="D394" s="90"/>
      <c r="E394" s="11" t="s">
        <v>33</v>
      </c>
      <c r="F394" s="59">
        <v>1.7291000000000001</v>
      </c>
      <c r="G394" s="5">
        <v>50</v>
      </c>
      <c r="H394" s="13">
        <v>1000000</v>
      </c>
      <c r="I394" s="13">
        <f t="shared" si="92"/>
        <v>500000</v>
      </c>
      <c r="J394" s="13">
        <f t="shared" si="93"/>
        <v>150000</v>
      </c>
      <c r="K394" s="13">
        <f t="shared" si="94"/>
        <v>350000</v>
      </c>
      <c r="L394" s="8">
        <f t="shared" si="90"/>
        <v>462534.25</v>
      </c>
      <c r="M394" s="13">
        <v>82500</v>
      </c>
      <c r="N394" s="6">
        <f t="shared" si="91"/>
        <v>142650.75</v>
      </c>
    </row>
    <row r="395" spans="1:14" x14ac:dyDescent="0.3">
      <c r="A395" s="115"/>
      <c r="B395" s="102"/>
      <c r="C395" s="90"/>
      <c r="D395" s="90"/>
      <c r="E395" s="11" t="s">
        <v>34</v>
      </c>
      <c r="F395" s="59">
        <v>2.6259999999999999</v>
      </c>
      <c r="G395" s="5">
        <v>60</v>
      </c>
      <c r="H395" s="13">
        <v>500000</v>
      </c>
      <c r="I395" s="13">
        <f t="shared" si="92"/>
        <v>300000</v>
      </c>
      <c r="J395" s="13">
        <f t="shared" si="93"/>
        <v>75000</v>
      </c>
      <c r="K395" s="13">
        <f t="shared" si="94"/>
        <v>225000</v>
      </c>
      <c r="L395" s="8">
        <f t="shared" si="90"/>
        <v>351358.80000000005</v>
      </c>
      <c r="M395" s="13">
        <v>91200</v>
      </c>
      <c r="N395" s="6">
        <f t="shared" si="91"/>
        <v>239491.19999999998</v>
      </c>
    </row>
    <row r="396" spans="1:14" x14ac:dyDescent="0.3">
      <c r="A396" s="115"/>
      <c r="B396" s="102"/>
      <c r="C396" s="90"/>
      <c r="D396" s="90"/>
      <c r="E396" s="11" t="s">
        <v>40</v>
      </c>
      <c r="F396" s="59">
        <v>2.1162999999999998</v>
      </c>
      <c r="G396" s="5">
        <v>50</v>
      </c>
      <c r="H396" s="13">
        <v>600000</v>
      </c>
      <c r="I396" s="13">
        <f t="shared" si="92"/>
        <v>300000</v>
      </c>
      <c r="J396" s="13">
        <f t="shared" si="93"/>
        <v>90000</v>
      </c>
      <c r="K396" s="13">
        <f t="shared" si="94"/>
        <v>210000</v>
      </c>
      <c r="L396" s="8">
        <f t="shared" ref="L396:L414" si="95">F396*K396-N396</f>
        <v>217555.63999999996</v>
      </c>
      <c r="M396" s="13">
        <v>107200</v>
      </c>
      <c r="N396" s="6">
        <f t="shared" ref="N396:N414" si="96">F396*M396</f>
        <v>226867.36</v>
      </c>
    </row>
    <row r="397" spans="1:14" x14ac:dyDescent="0.3">
      <c r="A397" s="115"/>
      <c r="B397" s="102"/>
      <c r="C397" s="90"/>
      <c r="D397" s="90"/>
      <c r="E397" s="11" t="s">
        <v>46</v>
      </c>
      <c r="F397" s="59">
        <v>0.29499999999999998</v>
      </c>
      <c r="G397" s="5">
        <v>50</v>
      </c>
      <c r="H397" s="13">
        <v>600000</v>
      </c>
      <c r="I397" s="13">
        <f t="shared" si="92"/>
        <v>300000</v>
      </c>
      <c r="J397" s="13">
        <f t="shared" si="93"/>
        <v>90000</v>
      </c>
      <c r="K397" s="13">
        <f t="shared" si="94"/>
        <v>210000</v>
      </c>
      <c r="L397" s="8">
        <f t="shared" si="95"/>
        <v>46610</v>
      </c>
      <c r="M397" s="13">
        <v>52000</v>
      </c>
      <c r="N397" s="6">
        <f t="shared" si="96"/>
        <v>15340</v>
      </c>
    </row>
    <row r="398" spans="1:14" ht="34.5" x14ac:dyDescent="0.3">
      <c r="A398" s="115"/>
      <c r="B398" s="102"/>
      <c r="C398" s="90"/>
      <c r="D398" s="90"/>
      <c r="E398" s="2" t="s">
        <v>150</v>
      </c>
      <c r="F398" s="59">
        <v>0.31690000000000002</v>
      </c>
      <c r="G398" s="5">
        <v>60</v>
      </c>
      <c r="H398" s="13">
        <v>500000</v>
      </c>
      <c r="I398" s="13">
        <f t="shared" si="92"/>
        <v>300000</v>
      </c>
      <c r="J398" s="13">
        <f t="shared" si="93"/>
        <v>75000</v>
      </c>
      <c r="K398" s="13">
        <f t="shared" si="94"/>
        <v>225000</v>
      </c>
      <c r="L398" s="8">
        <f t="shared" si="95"/>
        <v>43415.3</v>
      </c>
      <c r="M398" s="13">
        <v>88000</v>
      </c>
      <c r="N398" s="6">
        <f t="shared" si="96"/>
        <v>27887.200000000001</v>
      </c>
    </row>
    <row r="399" spans="1:14" x14ac:dyDescent="0.3">
      <c r="A399" s="115"/>
      <c r="B399" s="102"/>
      <c r="C399" s="90"/>
      <c r="D399" s="91"/>
      <c r="E399" s="10" t="s">
        <v>140</v>
      </c>
      <c r="F399" s="58">
        <v>6.5220000000000002</v>
      </c>
      <c r="G399" s="5">
        <v>50</v>
      </c>
      <c r="H399" s="13">
        <v>400000</v>
      </c>
      <c r="I399" s="13">
        <f t="shared" si="92"/>
        <v>200000</v>
      </c>
      <c r="J399" s="13">
        <f t="shared" si="93"/>
        <v>60000</v>
      </c>
      <c r="K399" s="13">
        <f t="shared" si="94"/>
        <v>140000</v>
      </c>
      <c r="L399" s="8">
        <f t="shared" si="95"/>
        <v>356101.19999999995</v>
      </c>
      <c r="M399" s="13">
        <v>85400</v>
      </c>
      <c r="N399" s="6">
        <f t="shared" si="96"/>
        <v>556978.80000000005</v>
      </c>
    </row>
    <row r="400" spans="1:14" ht="34.5" customHeight="1" x14ac:dyDescent="0.3">
      <c r="A400" s="115"/>
      <c r="B400" s="102"/>
      <c r="C400" s="90"/>
      <c r="D400" s="89" t="s">
        <v>87</v>
      </c>
      <c r="E400" s="11" t="s">
        <v>36</v>
      </c>
      <c r="F400" s="59">
        <v>1.52</v>
      </c>
      <c r="G400" s="5">
        <v>60</v>
      </c>
      <c r="H400" s="13">
        <v>1000000</v>
      </c>
      <c r="I400" s="13">
        <f t="shared" si="92"/>
        <v>600000</v>
      </c>
      <c r="J400" s="13">
        <f t="shared" si="93"/>
        <v>150000</v>
      </c>
      <c r="K400" s="13">
        <f t="shared" si="94"/>
        <v>450000</v>
      </c>
      <c r="L400" s="8">
        <f t="shared" si="95"/>
        <v>503424</v>
      </c>
      <c r="M400" s="13">
        <v>118800</v>
      </c>
      <c r="N400" s="6">
        <f t="shared" si="96"/>
        <v>180576</v>
      </c>
    </row>
    <row r="401" spans="1:14" x14ac:dyDescent="0.3">
      <c r="A401" s="115"/>
      <c r="B401" s="102"/>
      <c r="C401" s="90"/>
      <c r="D401" s="90"/>
      <c r="E401" s="11" t="s">
        <v>139</v>
      </c>
      <c r="F401" s="59">
        <v>2.359</v>
      </c>
      <c r="G401" s="5">
        <v>60</v>
      </c>
      <c r="H401" s="13">
        <v>800000</v>
      </c>
      <c r="I401" s="13">
        <f t="shared" si="92"/>
        <v>480000</v>
      </c>
      <c r="J401" s="13">
        <f t="shared" si="93"/>
        <v>120000</v>
      </c>
      <c r="K401" s="13">
        <f t="shared" si="94"/>
        <v>360000</v>
      </c>
      <c r="L401" s="8">
        <f t="shared" si="95"/>
        <v>528416</v>
      </c>
      <c r="M401" s="13">
        <v>136000</v>
      </c>
      <c r="N401" s="6">
        <f t="shared" si="96"/>
        <v>320824</v>
      </c>
    </row>
    <row r="402" spans="1:14" x14ac:dyDescent="0.3">
      <c r="A402" s="115"/>
      <c r="B402" s="102"/>
      <c r="C402" s="90"/>
      <c r="D402" s="90"/>
      <c r="E402" s="11" t="s">
        <v>138</v>
      </c>
      <c r="F402" s="59">
        <v>16.22</v>
      </c>
      <c r="G402" s="5">
        <v>70</v>
      </c>
      <c r="H402" s="13">
        <v>1000000</v>
      </c>
      <c r="I402" s="13">
        <f t="shared" si="92"/>
        <v>700000</v>
      </c>
      <c r="J402" s="13">
        <f t="shared" si="93"/>
        <v>150000</v>
      </c>
      <c r="K402" s="13">
        <f t="shared" si="94"/>
        <v>550000</v>
      </c>
      <c r="L402" s="8">
        <f t="shared" si="95"/>
        <v>7582850</v>
      </c>
      <c r="M402" s="13">
        <v>82500</v>
      </c>
      <c r="N402" s="6">
        <f t="shared" si="96"/>
        <v>1338150</v>
      </c>
    </row>
    <row r="403" spans="1:14" x14ac:dyDescent="0.3">
      <c r="A403" s="115"/>
      <c r="B403" s="102"/>
      <c r="C403" s="90"/>
      <c r="D403" s="90"/>
      <c r="E403" s="11" t="s">
        <v>34</v>
      </c>
      <c r="F403" s="59">
        <v>1.9</v>
      </c>
      <c r="G403" s="5">
        <v>50</v>
      </c>
      <c r="H403" s="13">
        <v>500000</v>
      </c>
      <c r="I403" s="13">
        <f t="shared" si="92"/>
        <v>250000</v>
      </c>
      <c r="J403" s="13">
        <f t="shared" si="93"/>
        <v>75000</v>
      </c>
      <c r="K403" s="13">
        <f t="shared" si="94"/>
        <v>175000</v>
      </c>
      <c r="L403" s="8">
        <f t="shared" si="95"/>
        <v>159220</v>
      </c>
      <c r="M403" s="13">
        <v>91200</v>
      </c>
      <c r="N403" s="6">
        <f t="shared" si="96"/>
        <v>173280</v>
      </c>
    </row>
    <row r="404" spans="1:14" x14ac:dyDescent="0.3">
      <c r="A404" s="115"/>
      <c r="B404" s="102"/>
      <c r="C404" s="90"/>
      <c r="D404" s="90"/>
      <c r="E404" s="11" t="s">
        <v>137</v>
      </c>
      <c r="F404" s="59">
        <v>2.2000000000000002</v>
      </c>
      <c r="G404" s="5">
        <v>60</v>
      </c>
      <c r="H404" s="13">
        <v>600000</v>
      </c>
      <c r="I404" s="13">
        <f t="shared" si="92"/>
        <v>360000</v>
      </c>
      <c r="J404" s="13">
        <f t="shared" si="93"/>
        <v>90000</v>
      </c>
      <c r="K404" s="13">
        <f t="shared" si="94"/>
        <v>270000</v>
      </c>
      <c r="L404" s="8">
        <f t="shared" si="95"/>
        <v>358160</v>
      </c>
      <c r="M404" s="13">
        <v>107200</v>
      </c>
      <c r="N404" s="6">
        <f t="shared" si="96"/>
        <v>235840.00000000003</v>
      </c>
    </row>
    <row r="405" spans="1:14" x14ac:dyDescent="0.3">
      <c r="A405" s="115"/>
      <c r="B405" s="102"/>
      <c r="C405" s="90"/>
      <c r="D405" s="91"/>
      <c r="E405" s="11" t="s">
        <v>51</v>
      </c>
      <c r="F405" s="59">
        <v>0.2</v>
      </c>
      <c r="G405" s="5">
        <v>50</v>
      </c>
      <c r="H405" s="13">
        <v>600000</v>
      </c>
      <c r="I405" s="13">
        <f t="shared" si="92"/>
        <v>300000</v>
      </c>
      <c r="J405" s="13">
        <f t="shared" si="93"/>
        <v>90000</v>
      </c>
      <c r="K405" s="13">
        <f t="shared" si="94"/>
        <v>210000</v>
      </c>
      <c r="L405" s="8">
        <f t="shared" si="95"/>
        <v>31600</v>
      </c>
      <c r="M405" s="13">
        <v>52000</v>
      </c>
      <c r="N405" s="6">
        <f t="shared" si="96"/>
        <v>10400</v>
      </c>
    </row>
    <row r="406" spans="1:14" ht="34.5" customHeight="1" x14ac:dyDescent="0.3">
      <c r="A406" s="115"/>
      <c r="B406" s="102"/>
      <c r="C406" s="90"/>
      <c r="D406" s="89" t="s">
        <v>88</v>
      </c>
      <c r="E406" s="11" t="s">
        <v>36</v>
      </c>
      <c r="F406" s="59">
        <v>48.35333</v>
      </c>
      <c r="G406" s="5">
        <v>70</v>
      </c>
      <c r="H406" s="13">
        <v>1000000</v>
      </c>
      <c r="I406" s="13">
        <f t="shared" si="92"/>
        <v>700000</v>
      </c>
      <c r="J406" s="13">
        <f t="shared" si="93"/>
        <v>150000</v>
      </c>
      <c r="K406" s="13">
        <f t="shared" si="94"/>
        <v>550000</v>
      </c>
      <c r="L406" s="8">
        <f t="shared" si="95"/>
        <v>20849955.895999998</v>
      </c>
      <c r="M406" s="13">
        <v>118800</v>
      </c>
      <c r="N406" s="6">
        <f t="shared" si="96"/>
        <v>5744375.6040000003</v>
      </c>
    </row>
    <row r="407" spans="1:14" x14ac:dyDescent="0.3">
      <c r="A407" s="115"/>
      <c r="B407" s="102"/>
      <c r="C407" s="90"/>
      <c r="D407" s="90"/>
      <c r="E407" s="11" t="s">
        <v>37</v>
      </c>
      <c r="F407" s="59">
        <v>50.809289999999997</v>
      </c>
      <c r="G407" s="5">
        <v>70</v>
      </c>
      <c r="H407" s="13">
        <v>800000</v>
      </c>
      <c r="I407" s="13">
        <f t="shared" si="92"/>
        <v>560000</v>
      </c>
      <c r="J407" s="13">
        <f t="shared" si="93"/>
        <v>120000</v>
      </c>
      <c r="K407" s="13">
        <f t="shared" si="94"/>
        <v>440000</v>
      </c>
      <c r="L407" s="8">
        <f t="shared" si="95"/>
        <v>15446024.159999998</v>
      </c>
      <c r="M407" s="13">
        <v>136000</v>
      </c>
      <c r="N407" s="6">
        <f t="shared" si="96"/>
        <v>6910063.4399999995</v>
      </c>
    </row>
    <row r="408" spans="1:14" x14ac:dyDescent="0.3">
      <c r="A408" s="115"/>
      <c r="B408" s="102"/>
      <c r="C408" s="90"/>
      <c r="D408" s="90"/>
      <c r="E408" s="11" t="s">
        <v>138</v>
      </c>
      <c r="F408" s="59">
        <v>36.749400000000001</v>
      </c>
      <c r="G408" s="5">
        <v>70</v>
      </c>
      <c r="H408" s="13">
        <v>1000000</v>
      </c>
      <c r="I408" s="13">
        <f t="shared" si="92"/>
        <v>700000</v>
      </c>
      <c r="J408" s="13">
        <f t="shared" si="93"/>
        <v>150000</v>
      </c>
      <c r="K408" s="13">
        <f t="shared" si="94"/>
        <v>550000</v>
      </c>
      <c r="L408" s="8">
        <f t="shared" si="95"/>
        <v>17180344.5</v>
      </c>
      <c r="M408" s="13">
        <v>82500</v>
      </c>
      <c r="N408" s="6">
        <f t="shared" si="96"/>
        <v>3031825.5</v>
      </c>
    </row>
    <row r="409" spans="1:14" x14ac:dyDescent="0.3">
      <c r="A409" s="115"/>
      <c r="B409" s="102"/>
      <c r="C409" s="90"/>
      <c r="D409" s="90"/>
      <c r="E409" s="11" t="s">
        <v>50</v>
      </c>
      <c r="F409" s="59">
        <v>2.4922900000000001</v>
      </c>
      <c r="G409" s="5">
        <v>70</v>
      </c>
      <c r="H409" s="13">
        <v>500000</v>
      </c>
      <c r="I409" s="13">
        <f t="shared" ref="I409:I421" si="97">H409*G409/100</f>
        <v>350000</v>
      </c>
      <c r="J409" s="13">
        <f t="shared" ref="J409:J421" si="98">H409*15/100</f>
        <v>75000</v>
      </c>
      <c r="K409" s="13">
        <f t="shared" ref="K409:K421" si="99">I409-J409</f>
        <v>275000</v>
      </c>
      <c r="L409" s="8">
        <f t="shared" si="95"/>
        <v>458082.902</v>
      </c>
      <c r="M409" s="13">
        <v>91200</v>
      </c>
      <c r="N409" s="6">
        <f t="shared" si="96"/>
        <v>227296.848</v>
      </c>
    </row>
    <row r="410" spans="1:14" x14ac:dyDescent="0.3">
      <c r="A410" s="115"/>
      <c r="B410" s="102"/>
      <c r="C410" s="90"/>
      <c r="D410" s="90"/>
      <c r="E410" s="11" t="s">
        <v>137</v>
      </c>
      <c r="F410" s="59">
        <v>4.91432</v>
      </c>
      <c r="G410" s="5">
        <v>70</v>
      </c>
      <c r="H410" s="13">
        <v>600000</v>
      </c>
      <c r="I410" s="13">
        <f t="shared" si="97"/>
        <v>420000</v>
      </c>
      <c r="J410" s="13">
        <f t="shared" si="98"/>
        <v>90000</v>
      </c>
      <c r="K410" s="13">
        <f t="shared" si="99"/>
        <v>330000</v>
      </c>
      <c r="L410" s="8">
        <f t="shared" si="95"/>
        <v>1094910.496</v>
      </c>
      <c r="M410" s="13">
        <v>107200</v>
      </c>
      <c r="N410" s="6">
        <f t="shared" si="96"/>
        <v>526815.10400000005</v>
      </c>
    </row>
    <row r="411" spans="1:14" x14ac:dyDescent="0.3">
      <c r="A411" s="115"/>
      <c r="B411" s="102"/>
      <c r="C411" s="90"/>
      <c r="D411" s="90"/>
      <c r="E411" s="11" t="s">
        <v>51</v>
      </c>
      <c r="F411" s="59">
        <v>4.17</v>
      </c>
      <c r="G411" s="5">
        <v>70</v>
      </c>
      <c r="H411" s="13">
        <v>600000</v>
      </c>
      <c r="I411" s="13">
        <f t="shared" si="97"/>
        <v>420000</v>
      </c>
      <c r="J411" s="13">
        <f t="shared" si="98"/>
        <v>90000</v>
      </c>
      <c r="K411" s="13">
        <f t="shared" si="99"/>
        <v>330000</v>
      </c>
      <c r="L411" s="8">
        <f t="shared" si="95"/>
        <v>1159260</v>
      </c>
      <c r="M411" s="13">
        <v>52000</v>
      </c>
      <c r="N411" s="6">
        <f t="shared" si="96"/>
        <v>216840</v>
      </c>
    </row>
    <row r="412" spans="1:14" ht="34.5" x14ac:dyDescent="0.3">
      <c r="A412" s="115"/>
      <c r="B412" s="102"/>
      <c r="C412" s="90"/>
      <c r="D412" s="90"/>
      <c r="E412" s="2" t="s">
        <v>150</v>
      </c>
      <c r="F412" s="59">
        <v>0.13</v>
      </c>
      <c r="G412" s="5">
        <v>70</v>
      </c>
      <c r="H412" s="13">
        <v>500000</v>
      </c>
      <c r="I412" s="13">
        <f t="shared" si="97"/>
        <v>350000</v>
      </c>
      <c r="J412" s="13">
        <f t="shared" si="98"/>
        <v>75000</v>
      </c>
      <c r="K412" s="13">
        <f t="shared" si="99"/>
        <v>275000</v>
      </c>
      <c r="L412" s="8">
        <f t="shared" si="95"/>
        <v>24310</v>
      </c>
      <c r="M412" s="13">
        <v>88000</v>
      </c>
      <c r="N412" s="6">
        <f t="shared" si="96"/>
        <v>11440</v>
      </c>
    </row>
    <row r="413" spans="1:14" x14ac:dyDescent="0.3">
      <c r="A413" s="115"/>
      <c r="B413" s="102"/>
      <c r="C413" s="90"/>
      <c r="D413" s="90"/>
      <c r="E413" s="11" t="s">
        <v>38</v>
      </c>
      <c r="F413" s="59">
        <v>0.43807000000000001</v>
      </c>
      <c r="G413" s="5">
        <v>70</v>
      </c>
      <c r="H413" s="13">
        <v>500000</v>
      </c>
      <c r="I413" s="13">
        <f t="shared" si="97"/>
        <v>350000</v>
      </c>
      <c r="J413" s="13">
        <f t="shared" si="98"/>
        <v>75000</v>
      </c>
      <c r="K413" s="13">
        <f t="shared" si="99"/>
        <v>275000</v>
      </c>
      <c r="L413" s="8">
        <f t="shared" si="95"/>
        <v>98565.75</v>
      </c>
      <c r="M413" s="13">
        <v>50000</v>
      </c>
      <c r="N413" s="6">
        <f t="shared" si="96"/>
        <v>21903.5</v>
      </c>
    </row>
    <row r="414" spans="1:14" x14ac:dyDescent="0.3">
      <c r="A414" s="126"/>
      <c r="B414" s="103"/>
      <c r="C414" s="91"/>
      <c r="D414" s="91"/>
      <c r="E414" s="10" t="s">
        <v>140</v>
      </c>
      <c r="F414" s="59">
        <v>167.4</v>
      </c>
      <c r="G414" s="5">
        <v>70</v>
      </c>
      <c r="H414" s="13">
        <v>400000</v>
      </c>
      <c r="I414" s="13">
        <f t="shared" si="97"/>
        <v>280000</v>
      </c>
      <c r="J414" s="13">
        <f t="shared" si="98"/>
        <v>60000</v>
      </c>
      <c r="K414" s="13">
        <f t="shared" si="99"/>
        <v>220000</v>
      </c>
      <c r="L414" s="8">
        <f t="shared" si="95"/>
        <v>22532040</v>
      </c>
      <c r="M414" s="13">
        <v>85400</v>
      </c>
      <c r="N414" s="6">
        <f t="shared" si="96"/>
        <v>14295960</v>
      </c>
    </row>
    <row r="415" spans="1:14" s="34" customFormat="1" ht="40.5" customHeight="1" x14ac:dyDescent="0.35">
      <c r="A415" s="133" t="s">
        <v>32</v>
      </c>
      <c r="B415" s="133"/>
      <c r="C415" s="133"/>
      <c r="D415" s="133"/>
      <c r="E415" s="133"/>
      <c r="F415" s="64">
        <f>SUM(F204:F414)</f>
        <v>2118.0936000000002</v>
      </c>
      <c r="G415" s="32">
        <f>AVERAGE(G204:G414)</f>
        <v>59.360189573459714</v>
      </c>
      <c r="H415" s="79"/>
      <c r="I415" s="123"/>
      <c r="J415" s="123"/>
      <c r="K415" s="80"/>
      <c r="L415" s="33">
        <f>SUM(L204:L414)</f>
        <v>595887102.91699994</v>
      </c>
      <c r="M415" s="79"/>
      <c r="N415" s="80"/>
    </row>
    <row r="416" spans="1:14" x14ac:dyDescent="0.3">
      <c r="A416" s="114">
        <v>5</v>
      </c>
      <c r="B416" s="101" t="s">
        <v>99</v>
      </c>
      <c r="C416" s="89" t="s">
        <v>100</v>
      </c>
      <c r="D416" s="89" t="s">
        <v>101</v>
      </c>
      <c r="E416" s="11" t="s">
        <v>155</v>
      </c>
      <c r="F416" s="59">
        <v>13.95</v>
      </c>
      <c r="G416" s="5">
        <v>50</v>
      </c>
      <c r="H416" s="13">
        <v>200000</v>
      </c>
      <c r="I416" s="13">
        <f>H416*G416/100</f>
        <v>100000</v>
      </c>
      <c r="J416" s="13">
        <f>H416*15/100</f>
        <v>30000</v>
      </c>
      <c r="K416" s="13">
        <f>I416-J416</f>
        <v>70000</v>
      </c>
      <c r="L416" s="8">
        <f t="shared" ref="L416:L421" si="100">F416*K416-N416</f>
        <v>544608</v>
      </c>
      <c r="M416" s="6">
        <v>30960</v>
      </c>
      <c r="N416" s="6">
        <f t="shared" ref="N416:N421" si="101">F416*M416</f>
        <v>431892</v>
      </c>
    </row>
    <row r="417" spans="1:56" x14ac:dyDescent="0.3">
      <c r="A417" s="115"/>
      <c r="B417" s="102"/>
      <c r="C417" s="90"/>
      <c r="D417" s="90"/>
      <c r="E417" s="11" t="s">
        <v>103</v>
      </c>
      <c r="F417" s="59">
        <v>3.68</v>
      </c>
      <c r="G417" s="5">
        <v>40</v>
      </c>
      <c r="H417" s="13">
        <v>100000</v>
      </c>
      <c r="I417" s="13">
        <f t="shared" si="97"/>
        <v>40000</v>
      </c>
      <c r="J417" s="13">
        <f t="shared" si="98"/>
        <v>15000</v>
      </c>
      <c r="K417" s="13">
        <f t="shared" si="99"/>
        <v>25000</v>
      </c>
      <c r="L417" s="8">
        <f t="shared" si="100"/>
        <v>36800</v>
      </c>
      <c r="M417" s="13">
        <v>15000</v>
      </c>
      <c r="N417" s="6">
        <f t="shared" si="101"/>
        <v>55200</v>
      </c>
    </row>
    <row r="418" spans="1:56" x14ac:dyDescent="0.3">
      <c r="A418" s="115"/>
      <c r="B418" s="102"/>
      <c r="C418" s="90"/>
      <c r="D418" s="89" t="s">
        <v>102</v>
      </c>
      <c r="E418" s="124" t="s">
        <v>155</v>
      </c>
      <c r="F418" s="59">
        <v>1.2</v>
      </c>
      <c r="G418" s="5">
        <v>50</v>
      </c>
      <c r="H418" s="13">
        <v>200000</v>
      </c>
      <c r="I418" s="13">
        <f t="shared" si="97"/>
        <v>100000</v>
      </c>
      <c r="J418" s="13">
        <f t="shared" si="98"/>
        <v>30000</v>
      </c>
      <c r="K418" s="13">
        <f t="shared" si="99"/>
        <v>70000</v>
      </c>
      <c r="L418" s="8">
        <f t="shared" si="100"/>
        <v>46848</v>
      </c>
      <c r="M418" s="13">
        <v>30960</v>
      </c>
      <c r="N418" s="6">
        <f t="shared" si="101"/>
        <v>37152</v>
      </c>
    </row>
    <row r="419" spans="1:56" x14ac:dyDescent="0.3">
      <c r="A419" s="115"/>
      <c r="B419" s="102"/>
      <c r="C419" s="90"/>
      <c r="D419" s="90"/>
      <c r="E419" s="125"/>
      <c r="F419" s="59">
        <v>88.46</v>
      </c>
      <c r="G419" s="5">
        <v>60</v>
      </c>
      <c r="H419" s="13">
        <v>200000</v>
      </c>
      <c r="I419" s="13">
        <f t="shared" si="97"/>
        <v>120000</v>
      </c>
      <c r="J419" s="13">
        <f t="shared" si="98"/>
        <v>30000</v>
      </c>
      <c r="K419" s="13">
        <f t="shared" si="99"/>
        <v>90000</v>
      </c>
      <c r="L419" s="8">
        <f t="shared" si="100"/>
        <v>5222678.3999999994</v>
      </c>
      <c r="M419" s="13">
        <v>30960</v>
      </c>
      <c r="N419" s="6">
        <f t="shared" si="101"/>
        <v>2738721.5999999996</v>
      </c>
    </row>
    <row r="420" spans="1:56" x14ac:dyDescent="0.3">
      <c r="A420" s="115"/>
      <c r="B420" s="102"/>
      <c r="C420" s="90"/>
      <c r="D420" s="90"/>
      <c r="E420" s="11" t="s">
        <v>103</v>
      </c>
      <c r="F420" s="59">
        <v>35.618000000000002</v>
      </c>
      <c r="G420" s="5">
        <v>90</v>
      </c>
      <c r="H420" s="13">
        <v>100000</v>
      </c>
      <c r="I420" s="13">
        <f t="shared" si="97"/>
        <v>90000</v>
      </c>
      <c r="J420" s="13">
        <f t="shared" si="98"/>
        <v>15000</v>
      </c>
      <c r="K420" s="13">
        <f t="shared" si="99"/>
        <v>75000</v>
      </c>
      <c r="L420" s="8">
        <f t="shared" si="100"/>
        <v>2137080</v>
      </c>
      <c r="M420" s="13">
        <v>15000</v>
      </c>
      <c r="N420" s="6">
        <f t="shared" si="101"/>
        <v>534270</v>
      </c>
    </row>
    <row r="421" spans="1:56" x14ac:dyDescent="0.3">
      <c r="A421" s="126"/>
      <c r="B421" s="102"/>
      <c r="C421" s="90"/>
      <c r="D421" s="90"/>
      <c r="E421" s="11" t="s">
        <v>162</v>
      </c>
      <c r="F421" s="59">
        <v>1</v>
      </c>
      <c r="G421" s="5">
        <v>60</v>
      </c>
      <c r="H421" s="13">
        <v>300000</v>
      </c>
      <c r="I421" s="13">
        <f t="shared" si="97"/>
        <v>180000</v>
      </c>
      <c r="J421" s="13">
        <f t="shared" si="98"/>
        <v>45000</v>
      </c>
      <c r="K421" s="13">
        <f t="shared" si="99"/>
        <v>135000</v>
      </c>
      <c r="L421" s="8">
        <f t="shared" si="100"/>
        <v>105000</v>
      </c>
      <c r="M421" s="13">
        <v>30000</v>
      </c>
      <c r="N421" s="6">
        <f t="shared" si="101"/>
        <v>30000</v>
      </c>
    </row>
    <row r="422" spans="1:56" s="34" customFormat="1" ht="40.5" customHeight="1" x14ac:dyDescent="0.35">
      <c r="A422" s="133" t="s">
        <v>32</v>
      </c>
      <c r="B422" s="133"/>
      <c r="C422" s="133"/>
      <c r="D422" s="133"/>
      <c r="E422" s="133"/>
      <c r="F422" s="64">
        <f>SUM(F416:F421)</f>
        <v>143.90799999999999</v>
      </c>
      <c r="G422" s="32">
        <f>AVERAGE(G416:G421)</f>
        <v>58.333333333333336</v>
      </c>
      <c r="H422" s="79"/>
      <c r="I422" s="123"/>
      <c r="J422" s="123"/>
      <c r="K422" s="80"/>
      <c r="L422" s="33">
        <f>SUM(L416:L421)</f>
        <v>8093014.3999999994</v>
      </c>
      <c r="M422" s="79"/>
      <c r="N422" s="80"/>
    </row>
    <row r="423" spans="1:56" ht="17.25" customHeight="1" x14ac:dyDescent="0.3">
      <c r="A423" s="114">
        <v>6</v>
      </c>
      <c r="B423" s="101" t="s">
        <v>104</v>
      </c>
      <c r="C423" s="89" t="s">
        <v>107</v>
      </c>
      <c r="D423" s="89" t="s">
        <v>108</v>
      </c>
      <c r="E423" s="11" t="s">
        <v>166</v>
      </c>
      <c r="F423" s="59">
        <v>1.5</v>
      </c>
      <c r="G423" s="5">
        <v>50</v>
      </c>
      <c r="H423" s="13">
        <v>500000</v>
      </c>
      <c r="I423" s="13">
        <f>G423*H423/100</f>
        <v>250000</v>
      </c>
      <c r="J423" s="13">
        <f>H423*15/100</f>
        <v>75000</v>
      </c>
      <c r="K423" s="13">
        <f>I423-J423</f>
        <v>175000</v>
      </c>
      <c r="L423" s="8">
        <f t="shared" ref="L423:L430" si="102">K423*F423-N423</f>
        <v>125700</v>
      </c>
      <c r="M423" s="13">
        <v>91200</v>
      </c>
      <c r="N423" s="6">
        <f t="shared" ref="N423:N430" si="103">M423*F423</f>
        <v>136800</v>
      </c>
    </row>
    <row r="424" spans="1:56" x14ac:dyDescent="0.3">
      <c r="A424" s="115"/>
      <c r="B424" s="102"/>
      <c r="C424" s="104"/>
      <c r="D424" s="104"/>
      <c r="E424" s="11" t="s">
        <v>35</v>
      </c>
      <c r="F424" s="59">
        <v>1</v>
      </c>
      <c r="G424" s="5">
        <v>50</v>
      </c>
      <c r="H424" s="13">
        <v>1000000</v>
      </c>
      <c r="I424" s="13">
        <f t="shared" ref="I424:I429" si="104">G424*H424/100</f>
        <v>500000</v>
      </c>
      <c r="J424" s="13">
        <f t="shared" ref="J424:J430" si="105">H424*15/100</f>
        <v>150000</v>
      </c>
      <c r="K424" s="13">
        <f t="shared" ref="K424:K429" si="106">I424-J424</f>
        <v>350000</v>
      </c>
      <c r="L424" s="8">
        <f t="shared" si="102"/>
        <v>231200</v>
      </c>
      <c r="M424" s="13">
        <v>118800</v>
      </c>
      <c r="N424" s="6">
        <f t="shared" si="103"/>
        <v>118800</v>
      </c>
    </row>
    <row r="425" spans="1:56" x14ac:dyDescent="0.3">
      <c r="A425" s="115"/>
      <c r="B425" s="102"/>
      <c r="C425" s="104"/>
      <c r="D425" s="105"/>
      <c r="E425" s="11" t="s">
        <v>161</v>
      </c>
      <c r="F425" s="59">
        <v>3</v>
      </c>
      <c r="G425" s="5">
        <v>40</v>
      </c>
      <c r="H425" s="13">
        <v>500000</v>
      </c>
      <c r="I425" s="13">
        <f t="shared" si="104"/>
        <v>200000</v>
      </c>
      <c r="J425" s="13">
        <f t="shared" si="105"/>
        <v>75000</v>
      </c>
      <c r="K425" s="13">
        <f t="shared" si="106"/>
        <v>125000</v>
      </c>
      <c r="L425" s="8">
        <f t="shared" si="102"/>
        <v>111000</v>
      </c>
      <c r="M425" s="13">
        <v>88000</v>
      </c>
      <c r="N425" s="6">
        <f t="shared" si="103"/>
        <v>264000</v>
      </c>
    </row>
    <row r="426" spans="1:56" x14ac:dyDescent="0.3">
      <c r="A426" s="115"/>
      <c r="B426" s="102"/>
      <c r="C426" s="106"/>
      <c r="D426" s="90" t="s">
        <v>158</v>
      </c>
      <c r="E426" s="11" t="s">
        <v>109</v>
      </c>
      <c r="F426" s="59">
        <v>7.3</v>
      </c>
      <c r="G426" s="5">
        <v>80</v>
      </c>
      <c r="H426" s="13">
        <v>500000</v>
      </c>
      <c r="I426" s="13">
        <f t="shared" si="104"/>
        <v>400000</v>
      </c>
      <c r="J426" s="13">
        <f t="shared" si="105"/>
        <v>75000</v>
      </c>
      <c r="K426" s="13">
        <f t="shared" si="106"/>
        <v>325000</v>
      </c>
      <c r="L426" s="8">
        <f t="shared" si="102"/>
        <v>1706740</v>
      </c>
      <c r="M426" s="13">
        <v>91200</v>
      </c>
      <c r="N426" s="6">
        <f t="shared" si="103"/>
        <v>665760</v>
      </c>
    </row>
    <row r="427" spans="1:56" x14ac:dyDescent="0.3">
      <c r="A427" s="115"/>
      <c r="B427" s="102"/>
      <c r="C427" s="106"/>
      <c r="D427" s="108"/>
      <c r="E427" s="11" t="s">
        <v>35</v>
      </c>
      <c r="F427" s="59">
        <v>2.5</v>
      </c>
      <c r="G427" s="5">
        <v>60</v>
      </c>
      <c r="H427" s="13">
        <v>1000000</v>
      </c>
      <c r="I427" s="13">
        <f t="shared" si="104"/>
        <v>600000</v>
      </c>
      <c r="J427" s="13">
        <f t="shared" si="105"/>
        <v>150000</v>
      </c>
      <c r="K427" s="13">
        <f t="shared" si="106"/>
        <v>450000</v>
      </c>
      <c r="L427" s="8">
        <f t="shared" si="102"/>
        <v>828000</v>
      </c>
      <c r="M427" s="13">
        <v>118800</v>
      </c>
      <c r="N427" s="6">
        <f t="shared" si="103"/>
        <v>297000</v>
      </c>
    </row>
    <row r="428" spans="1:56" x14ac:dyDescent="0.3">
      <c r="A428" s="115"/>
      <c r="B428" s="102"/>
      <c r="C428" s="106"/>
      <c r="D428" s="108"/>
      <c r="E428" s="11" t="s">
        <v>55</v>
      </c>
      <c r="F428" s="59">
        <v>1.2</v>
      </c>
      <c r="G428" s="5">
        <v>70</v>
      </c>
      <c r="H428" s="13">
        <v>500000</v>
      </c>
      <c r="I428" s="13">
        <f t="shared" si="104"/>
        <v>350000</v>
      </c>
      <c r="J428" s="13">
        <f t="shared" si="105"/>
        <v>75000</v>
      </c>
      <c r="K428" s="13">
        <f>I428-J428</f>
        <v>275000</v>
      </c>
      <c r="L428" s="8">
        <f t="shared" si="102"/>
        <v>227520</v>
      </c>
      <c r="M428" s="13">
        <v>85400</v>
      </c>
      <c r="N428" s="6">
        <f t="shared" si="103"/>
        <v>102480</v>
      </c>
    </row>
    <row r="429" spans="1:56" x14ac:dyDescent="0.3">
      <c r="A429" s="115"/>
      <c r="B429" s="102"/>
      <c r="C429" s="106"/>
      <c r="D429" s="108"/>
      <c r="E429" s="11" t="s">
        <v>111</v>
      </c>
      <c r="F429" s="59">
        <v>2.5</v>
      </c>
      <c r="G429" s="5">
        <v>40</v>
      </c>
      <c r="H429" s="13">
        <v>500000</v>
      </c>
      <c r="I429" s="13">
        <f t="shared" si="104"/>
        <v>200000</v>
      </c>
      <c r="J429" s="13">
        <f t="shared" si="105"/>
        <v>75000</v>
      </c>
      <c r="K429" s="13">
        <f t="shared" si="106"/>
        <v>125000</v>
      </c>
      <c r="L429" s="8">
        <f t="shared" si="102"/>
        <v>92500</v>
      </c>
      <c r="M429" s="13">
        <v>88000</v>
      </c>
      <c r="N429" s="6">
        <f t="shared" si="103"/>
        <v>220000</v>
      </c>
    </row>
    <row r="430" spans="1:56" x14ac:dyDescent="0.3">
      <c r="A430" s="115"/>
      <c r="B430" s="102"/>
      <c r="C430" s="107"/>
      <c r="D430" s="109"/>
      <c r="E430" s="11" t="s">
        <v>161</v>
      </c>
      <c r="F430" s="65">
        <v>1</v>
      </c>
      <c r="G430" s="44">
        <v>40</v>
      </c>
      <c r="H430" s="45">
        <v>500000</v>
      </c>
      <c r="I430" s="45">
        <f>G430*H430/100</f>
        <v>200000</v>
      </c>
      <c r="J430" s="45">
        <f t="shared" si="105"/>
        <v>75000</v>
      </c>
      <c r="K430" s="45">
        <f>I430-J430</f>
        <v>125000</v>
      </c>
      <c r="L430" s="42">
        <f t="shared" si="102"/>
        <v>37000</v>
      </c>
      <c r="M430" s="45">
        <v>88000</v>
      </c>
      <c r="N430" s="57">
        <f t="shared" si="103"/>
        <v>88000</v>
      </c>
    </row>
    <row r="431" spans="1:56" s="46" customFormat="1" ht="36" customHeight="1" x14ac:dyDescent="0.35">
      <c r="A431" s="116" t="s">
        <v>32</v>
      </c>
      <c r="B431" s="117"/>
      <c r="C431" s="117"/>
      <c r="D431" s="117"/>
      <c r="E431" s="118"/>
      <c r="F431" s="64">
        <f>SUM(F423:F430)</f>
        <v>20</v>
      </c>
      <c r="G431" s="32">
        <f>AVERAGE(G423:G430)</f>
        <v>53.75</v>
      </c>
      <c r="H431" s="77"/>
      <c r="I431" s="112"/>
      <c r="J431" s="112"/>
      <c r="K431" s="78"/>
      <c r="L431" s="33">
        <f>SUM(L423:L430)</f>
        <v>3359660</v>
      </c>
      <c r="M431" s="77"/>
      <c r="N431" s="7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51"/>
      <c r="AY431" s="51"/>
      <c r="AZ431" s="51"/>
      <c r="BA431" s="51"/>
      <c r="BB431" s="51"/>
      <c r="BC431" s="51"/>
      <c r="BD431" s="51"/>
    </row>
    <row r="432" spans="1:56" s="50" customFormat="1" ht="21.75" customHeight="1" x14ac:dyDescent="0.3">
      <c r="A432" s="119">
        <v>7</v>
      </c>
      <c r="B432" s="110" t="s">
        <v>112</v>
      </c>
      <c r="C432" s="83" t="s">
        <v>113</v>
      </c>
      <c r="D432" s="83" t="s">
        <v>114</v>
      </c>
      <c r="E432" s="2" t="s">
        <v>116</v>
      </c>
      <c r="F432" s="58">
        <v>0.33</v>
      </c>
      <c r="G432" s="47">
        <v>30</v>
      </c>
      <c r="H432" s="49">
        <v>500000</v>
      </c>
      <c r="I432" s="49">
        <f>H432*G432/100</f>
        <v>150000</v>
      </c>
      <c r="J432" s="49">
        <f>H432*15/100</f>
        <v>75000</v>
      </c>
      <c r="K432" s="49">
        <f>I432-J432</f>
        <v>75000</v>
      </c>
      <c r="L432" s="48">
        <f t="shared" ref="L432:L463" si="107">K432*F432-N432</f>
        <v>-5346</v>
      </c>
      <c r="M432" s="49">
        <v>91200</v>
      </c>
      <c r="N432" s="53">
        <f t="shared" ref="N432:N463" si="108">M432*F432</f>
        <v>30096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s="50" customFormat="1" ht="18" customHeight="1" x14ac:dyDescent="0.3">
      <c r="A433" s="119"/>
      <c r="B433" s="111"/>
      <c r="C433" s="84"/>
      <c r="D433" s="108"/>
      <c r="E433" s="2" t="s">
        <v>55</v>
      </c>
      <c r="F433" s="58">
        <v>0.12</v>
      </c>
      <c r="G433" s="47">
        <v>30</v>
      </c>
      <c r="H433" s="49">
        <v>500000</v>
      </c>
      <c r="I433" s="49">
        <f t="shared" ref="I433:I487" si="109">H433*G433/100</f>
        <v>150000</v>
      </c>
      <c r="J433" s="49">
        <f t="shared" ref="J433:J435" si="110">H433*15/100</f>
        <v>75000</v>
      </c>
      <c r="K433" s="49">
        <f t="shared" ref="K433:K487" si="111">I433-J433</f>
        <v>75000</v>
      </c>
      <c r="L433" s="48">
        <f t="shared" si="107"/>
        <v>-1248</v>
      </c>
      <c r="M433" s="49">
        <v>85400</v>
      </c>
      <c r="N433" s="53">
        <f t="shared" si="108"/>
        <v>10248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s="50" customFormat="1" ht="16.5" customHeight="1" x14ac:dyDescent="0.3">
      <c r="A434" s="119"/>
      <c r="B434" s="111"/>
      <c r="C434" s="84"/>
      <c r="D434" s="108"/>
      <c r="E434" s="2" t="s">
        <v>46</v>
      </c>
      <c r="F434" s="58">
        <v>0.1</v>
      </c>
      <c r="G434" s="47">
        <v>30</v>
      </c>
      <c r="H434" s="13">
        <v>600000</v>
      </c>
      <c r="I434" s="49">
        <f t="shared" si="109"/>
        <v>180000</v>
      </c>
      <c r="J434" s="49">
        <f t="shared" si="110"/>
        <v>90000</v>
      </c>
      <c r="K434" s="49">
        <f t="shared" si="111"/>
        <v>90000</v>
      </c>
      <c r="L434" s="48">
        <f t="shared" si="107"/>
        <v>3800</v>
      </c>
      <c r="M434" s="49">
        <v>52000</v>
      </c>
      <c r="N434" s="53">
        <f t="shared" si="108"/>
        <v>5200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s="50" customFormat="1" ht="16.5" customHeight="1" x14ac:dyDescent="0.3">
      <c r="A435" s="119"/>
      <c r="B435" s="111"/>
      <c r="C435" s="84"/>
      <c r="D435" s="109"/>
      <c r="E435" s="2" t="s">
        <v>115</v>
      </c>
      <c r="F435" s="58">
        <v>0.15</v>
      </c>
      <c r="G435" s="47">
        <v>30</v>
      </c>
      <c r="H435" s="49">
        <v>500000</v>
      </c>
      <c r="I435" s="49">
        <f t="shared" si="109"/>
        <v>150000</v>
      </c>
      <c r="J435" s="49">
        <f t="shared" si="110"/>
        <v>75000</v>
      </c>
      <c r="K435" s="49">
        <f t="shared" si="111"/>
        <v>75000</v>
      </c>
      <c r="L435" s="48">
        <f t="shared" si="107"/>
        <v>-2430</v>
      </c>
      <c r="M435" s="49">
        <v>91200</v>
      </c>
      <c r="N435" s="53">
        <f t="shared" si="108"/>
        <v>13680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s="50" customFormat="1" ht="16.5" customHeight="1" x14ac:dyDescent="0.3">
      <c r="A436" s="119"/>
      <c r="B436" s="111"/>
      <c r="C436" s="84"/>
      <c r="D436" s="89" t="s">
        <v>117</v>
      </c>
      <c r="E436" s="2" t="s">
        <v>33</v>
      </c>
      <c r="F436" s="66">
        <v>110</v>
      </c>
      <c r="G436" s="47">
        <v>35</v>
      </c>
      <c r="H436" s="53">
        <v>1000000</v>
      </c>
      <c r="I436" s="49">
        <f t="shared" si="109"/>
        <v>350000</v>
      </c>
      <c r="J436" s="53">
        <f>H436*15/100</f>
        <v>150000</v>
      </c>
      <c r="K436" s="53">
        <f t="shared" si="111"/>
        <v>200000</v>
      </c>
      <c r="L436" s="48">
        <f t="shared" si="107"/>
        <v>12925000</v>
      </c>
      <c r="M436" s="49">
        <v>82500</v>
      </c>
      <c r="N436" s="53">
        <f t="shared" si="108"/>
        <v>9075000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s="50" customFormat="1" ht="16.5" customHeight="1" x14ac:dyDescent="0.3">
      <c r="A437" s="119"/>
      <c r="B437" s="111"/>
      <c r="C437" s="84"/>
      <c r="D437" s="91"/>
      <c r="E437" s="2" t="s">
        <v>116</v>
      </c>
      <c r="F437" s="66">
        <v>11</v>
      </c>
      <c r="G437" s="47">
        <v>45</v>
      </c>
      <c r="H437" s="53">
        <v>500000</v>
      </c>
      <c r="I437" s="49">
        <f t="shared" si="109"/>
        <v>225000</v>
      </c>
      <c r="J437" s="53">
        <f t="shared" ref="J437:J487" si="112">H437*15/100</f>
        <v>75000</v>
      </c>
      <c r="K437" s="53">
        <f t="shared" si="111"/>
        <v>150000</v>
      </c>
      <c r="L437" s="48">
        <f t="shared" si="107"/>
        <v>646800</v>
      </c>
      <c r="M437" s="49">
        <v>91200</v>
      </c>
      <c r="N437" s="53">
        <f t="shared" si="108"/>
        <v>1003200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s="50" customFormat="1" ht="16.5" customHeight="1" x14ac:dyDescent="0.3">
      <c r="A438" s="119"/>
      <c r="B438" s="111"/>
      <c r="C438" s="84"/>
      <c r="D438" s="89" t="s">
        <v>119</v>
      </c>
      <c r="E438" s="2" t="s">
        <v>149</v>
      </c>
      <c r="F438" s="58">
        <v>3.3</v>
      </c>
      <c r="G438" s="47">
        <v>30</v>
      </c>
      <c r="H438" s="53">
        <v>500000</v>
      </c>
      <c r="I438" s="49">
        <f t="shared" si="109"/>
        <v>150000</v>
      </c>
      <c r="J438" s="53">
        <f t="shared" si="112"/>
        <v>75000</v>
      </c>
      <c r="K438" s="53">
        <f t="shared" si="111"/>
        <v>75000</v>
      </c>
      <c r="L438" s="48">
        <f t="shared" si="107"/>
        <v>-53460</v>
      </c>
      <c r="M438" s="49">
        <v>91200</v>
      </c>
      <c r="N438" s="53">
        <f t="shared" si="108"/>
        <v>300960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s="50" customFormat="1" ht="16.5" customHeight="1" x14ac:dyDescent="0.3">
      <c r="A439" s="119"/>
      <c r="B439" s="111"/>
      <c r="C439" s="84"/>
      <c r="D439" s="90"/>
      <c r="E439" s="2" t="s">
        <v>118</v>
      </c>
      <c r="F439" s="58">
        <v>3.3</v>
      </c>
      <c r="G439" s="47">
        <v>30</v>
      </c>
      <c r="H439" s="53">
        <v>500000</v>
      </c>
      <c r="I439" s="49">
        <f t="shared" si="109"/>
        <v>150000</v>
      </c>
      <c r="J439" s="53">
        <f t="shared" si="112"/>
        <v>75000</v>
      </c>
      <c r="K439" s="53">
        <f t="shared" si="111"/>
        <v>75000</v>
      </c>
      <c r="L439" s="48">
        <f t="shared" si="107"/>
        <v>-34320</v>
      </c>
      <c r="M439" s="49">
        <v>85400</v>
      </c>
      <c r="N439" s="53">
        <f t="shared" si="108"/>
        <v>281820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s="50" customFormat="1" ht="16.5" customHeight="1" x14ac:dyDescent="0.3">
      <c r="A440" s="119"/>
      <c r="B440" s="111"/>
      <c r="C440" s="84"/>
      <c r="D440" s="90"/>
      <c r="E440" s="2" t="s">
        <v>116</v>
      </c>
      <c r="F440" s="58">
        <v>23</v>
      </c>
      <c r="G440" s="47">
        <v>30</v>
      </c>
      <c r="H440" s="53">
        <v>500000</v>
      </c>
      <c r="I440" s="49">
        <f t="shared" si="109"/>
        <v>150000</v>
      </c>
      <c r="J440" s="53">
        <f t="shared" si="112"/>
        <v>75000</v>
      </c>
      <c r="K440" s="53">
        <f t="shared" si="111"/>
        <v>75000</v>
      </c>
      <c r="L440" s="48">
        <f t="shared" si="107"/>
        <v>-372600</v>
      </c>
      <c r="M440" s="49">
        <v>91200</v>
      </c>
      <c r="N440" s="53">
        <f t="shared" si="108"/>
        <v>2097600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s="50" customFormat="1" ht="16.5" customHeight="1" x14ac:dyDescent="0.3">
      <c r="A441" s="119"/>
      <c r="B441" s="111"/>
      <c r="C441" s="84"/>
      <c r="D441" s="90"/>
      <c r="E441" s="2" t="s">
        <v>148</v>
      </c>
      <c r="F441" s="58">
        <v>4</v>
      </c>
      <c r="G441" s="47">
        <v>30</v>
      </c>
      <c r="H441" s="53">
        <v>500000</v>
      </c>
      <c r="I441" s="49">
        <f t="shared" si="109"/>
        <v>150000</v>
      </c>
      <c r="J441" s="53">
        <f t="shared" si="112"/>
        <v>75000</v>
      </c>
      <c r="K441" s="53">
        <f t="shared" si="111"/>
        <v>75000</v>
      </c>
      <c r="L441" s="48">
        <f t="shared" si="107"/>
        <v>-64800</v>
      </c>
      <c r="M441" s="49">
        <v>91200</v>
      </c>
      <c r="N441" s="53">
        <f t="shared" si="108"/>
        <v>364800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s="50" customFormat="1" ht="16.5" customHeight="1" x14ac:dyDescent="0.3">
      <c r="A442" s="119"/>
      <c r="B442" s="111"/>
      <c r="C442" s="85"/>
      <c r="D442" s="91"/>
      <c r="E442" s="2" t="s">
        <v>33</v>
      </c>
      <c r="F442" s="58">
        <v>8</v>
      </c>
      <c r="G442" s="47">
        <v>30</v>
      </c>
      <c r="H442" s="53">
        <v>1000000</v>
      </c>
      <c r="I442" s="49">
        <f t="shared" si="109"/>
        <v>300000</v>
      </c>
      <c r="J442" s="53">
        <f t="shared" si="112"/>
        <v>150000</v>
      </c>
      <c r="K442" s="53">
        <f t="shared" si="111"/>
        <v>150000</v>
      </c>
      <c r="L442" s="48">
        <f t="shared" si="107"/>
        <v>540000</v>
      </c>
      <c r="M442" s="49">
        <v>82500</v>
      </c>
      <c r="N442" s="53">
        <f t="shared" si="108"/>
        <v>660000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s="55" customFormat="1" ht="16.5" customHeight="1" x14ac:dyDescent="0.3">
      <c r="A443" s="119"/>
      <c r="B443" s="111"/>
      <c r="C443" s="83" t="s">
        <v>120</v>
      </c>
      <c r="D443" s="86" t="s">
        <v>123</v>
      </c>
      <c r="E443" s="43" t="s">
        <v>50</v>
      </c>
      <c r="F443" s="60">
        <v>1.2</v>
      </c>
      <c r="G443" s="47">
        <v>80</v>
      </c>
      <c r="H443" s="53">
        <v>500000</v>
      </c>
      <c r="I443" s="49">
        <f>H443*G443/100</f>
        <v>400000</v>
      </c>
      <c r="J443" s="53">
        <f t="shared" si="112"/>
        <v>75000</v>
      </c>
      <c r="K443" s="53">
        <f t="shared" si="111"/>
        <v>325000</v>
      </c>
      <c r="L443" s="48">
        <f t="shared" si="107"/>
        <v>280560</v>
      </c>
      <c r="M443" s="53">
        <v>91200</v>
      </c>
      <c r="N443" s="53">
        <f t="shared" si="108"/>
        <v>109440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s="55" customFormat="1" ht="16.5" customHeight="1" x14ac:dyDescent="0.3">
      <c r="A444" s="119"/>
      <c r="B444" s="111"/>
      <c r="C444" s="84"/>
      <c r="D444" s="87"/>
      <c r="E444" s="43" t="s">
        <v>116</v>
      </c>
      <c r="F444" s="60">
        <v>25.8</v>
      </c>
      <c r="G444" s="47">
        <v>90</v>
      </c>
      <c r="H444" s="53">
        <v>500000</v>
      </c>
      <c r="I444" s="49">
        <f t="shared" si="109"/>
        <v>450000</v>
      </c>
      <c r="J444" s="53">
        <f t="shared" si="112"/>
        <v>75000</v>
      </c>
      <c r="K444" s="53">
        <f t="shared" si="111"/>
        <v>375000</v>
      </c>
      <c r="L444" s="48">
        <f t="shared" si="107"/>
        <v>7322040</v>
      </c>
      <c r="M444" s="53">
        <v>91200</v>
      </c>
      <c r="N444" s="53">
        <f t="shared" si="108"/>
        <v>2352960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s="55" customFormat="1" ht="16.5" customHeight="1" x14ac:dyDescent="0.3">
      <c r="A445" s="119"/>
      <c r="B445" s="111"/>
      <c r="C445" s="84"/>
      <c r="D445" s="87"/>
      <c r="E445" s="43" t="s">
        <v>121</v>
      </c>
      <c r="F445" s="60">
        <v>2</v>
      </c>
      <c r="G445" s="47">
        <v>70</v>
      </c>
      <c r="H445" s="53">
        <v>500000</v>
      </c>
      <c r="I445" s="49">
        <f t="shared" si="109"/>
        <v>350000</v>
      </c>
      <c r="J445" s="53">
        <f t="shared" si="112"/>
        <v>75000</v>
      </c>
      <c r="K445" s="53">
        <f t="shared" si="111"/>
        <v>275000</v>
      </c>
      <c r="L445" s="48">
        <f t="shared" si="107"/>
        <v>379200</v>
      </c>
      <c r="M445" s="49">
        <v>85400</v>
      </c>
      <c r="N445" s="53">
        <f t="shared" si="108"/>
        <v>170800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s="55" customFormat="1" ht="16.5" customHeight="1" x14ac:dyDescent="0.3">
      <c r="A446" s="119"/>
      <c r="B446" s="111"/>
      <c r="C446" s="84"/>
      <c r="D446" s="87"/>
      <c r="E446" s="2" t="s">
        <v>55</v>
      </c>
      <c r="F446" s="60">
        <v>1.5</v>
      </c>
      <c r="G446" s="47">
        <v>80</v>
      </c>
      <c r="H446" s="53">
        <v>500000</v>
      </c>
      <c r="I446" s="49">
        <f t="shared" si="109"/>
        <v>400000</v>
      </c>
      <c r="J446" s="53">
        <f t="shared" si="112"/>
        <v>75000</v>
      </c>
      <c r="K446" s="53">
        <f t="shared" si="111"/>
        <v>325000</v>
      </c>
      <c r="L446" s="48">
        <f t="shared" si="107"/>
        <v>359400</v>
      </c>
      <c r="M446" s="49">
        <v>85400</v>
      </c>
      <c r="N446" s="53">
        <f t="shared" si="108"/>
        <v>128100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s="55" customFormat="1" ht="16.5" customHeight="1" x14ac:dyDescent="0.3">
      <c r="A447" s="119"/>
      <c r="B447" s="111"/>
      <c r="C447" s="84"/>
      <c r="D447" s="87"/>
      <c r="E447" s="43" t="s">
        <v>43</v>
      </c>
      <c r="F447" s="60">
        <v>0.5</v>
      </c>
      <c r="G447" s="47">
        <v>85</v>
      </c>
      <c r="H447" s="53">
        <v>500000</v>
      </c>
      <c r="I447" s="49">
        <f t="shared" si="109"/>
        <v>425000</v>
      </c>
      <c r="J447" s="53">
        <f t="shared" si="112"/>
        <v>75000</v>
      </c>
      <c r="K447" s="53">
        <f t="shared" si="111"/>
        <v>350000</v>
      </c>
      <c r="L447" s="48">
        <f t="shared" si="107"/>
        <v>129400</v>
      </c>
      <c r="M447" s="53">
        <v>91200</v>
      </c>
      <c r="N447" s="53">
        <f t="shared" si="108"/>
        <v>45600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s="55" customFormat="1" ht="16.5" customHeight="1" x14ac:dyDescent="0.3">
      <c r="A448" s="119"/>
      <c r="B448" s="111"/>
      <c r="C448" s="84"/>
      <c r="D448" s="87"/>
      <c r="E448" s="43" t="s">
        <v>37</v>
      </c>
      <c r="F448" s="60">
        <v>3</v>
      </c>
      <c r="G448" s="47">
        <v>90</v>
      </c>
      <c r="H448" s="53">
        <v>800000</v>
      </c>
      <c r="I448" s="49">
        <f t="shared" si="109"/>
        <v>720000</v>
      </c>
      <c r="J448" s="53">
        <f t="shared" si="112"/>
        <v>120000</v>
      </c>
      <c r="K448" s="53">
        <f t="shared" si="111"/>
        <v>600000</v>
      </c>
      <c r="L448" s="48">
        <f t="shared" si="107"/>
        <v>1392000</v>
      </c>
      <c r="M448" s="53">
        <v>136000</v>
      </c>
      <c r="N448" s="53">
        <f t="shared" si="108"/>
        <v>408000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s="55" customFormat="1" ht="16.5" customHeight="1" x14ac:dyDescent="0.3">
      <c r="A449" s="119"/>
      <c r="B449" s="111"/>
      <c r="C449" s="84"/>
      <c r="D449" s="87"/>
      <c r="E449" s="43" t="s">
        <v>40</v>
      </c>
      <c r="F449" s="60">
        <v>2</v>
      </c>
      <c r="G449" s="47">
        <v>90</v>
      </c>
      <c r="H449" s="53">
        <v>600000</v>
      </c>
      <c r="I449" s="49">
        <f t="shared" si="109"/>
        <v>540000</v>
      </c>
      <c r="J449" s="53">
        <f t="shared" si="112"/>
        <v>90000</v>
      </c>
      <c r="K449" s="53">
        <f t="shared" si="111"/>
        <v>450000</v>
      </c>
      <c r="L449" s="48">
        <f t="shared" si="107"/>
        <v>685600</v>
      </c>
      <c r="M449" s="53">
        <v>107200</v>
      </c>
      <c r="N449" s="53">
        <f t="shared" si="108"/>
        <v>214400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s="55" customFormat="1" ht="16.5" customHeight="1" x14ac:dyDescent="0.3">
      <c r="A450" s="119"/>
      <c r="B450" s="111"/>
      <c r="C450" s="84"/>
      <c r="D450" s="87"/>
      <c r="E450" s="43" t="s">
        <v>47</v>
      </c>
      <c r="F450" s="60">
        <v>2</v>
      </c>
      <c r="G450" s="47">
        <v>90</v>
      </c>
      <c r="H450" s="13">
        <v>600000</v>
      </c>
      <c r="I450" s="49">
        <f t="shared" si="109"/>
        <v>540000</v>
      </c>
      <c r="J450" s="53">
        <f t="shared" si="112"/>
        <v>90000</v>
      </c>
      <c r="K450" s="53">
        <f t="shared" si="111"/>
        <v>450000</v>
      </c>
      <c r="L450" s="48">
        <f t="shared" si="107"/>
        <v>796000</v>
      </c>
      <c r="M450" s="53">
        <v>52000</v>
      </c>
      <c r="N450" s="53">
        <f t="shared" si="108"/>
        <v>104000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s="55" customFormat="1" ht="16.5" customHeight="1" x14ac:dyDescent="0.3">
      <c r="A451" s="119"/>
      <c r="B451" s="111"/>
      <c r="C451" s="84"/>
      <c r="D451" s="87"/>
      <c r="E451" s="43" t="s">
        <v>46</v>
      </c>
      <c r="F451" s="60">
        <v>2</v>
      </c>
      <c r="G451" s="47">
        <v>90</v>
      </c>
      <c r="H451" s="13">
        <v>600000</v>
      </c>
      <c r="I451" s="49">
        <f t="shared" si="109"/>
        <v>540000</v>
      </c>
      <c r="J451" s="53">
        <f t="shared" si="112"/>
        <v>90000</v>
      </c>
      <c r="K451" s="53">
        <f t="shared" si="111"/>
        <v>450000</v>
      </c>
      <c r="L451" s="48">
        <f t="shared" si="107"/>
        <v>796000</v>
      </c>
      <c r="M451" s="53">
        <v>52000</v>
      </c>
      <c r="N451" s="53">
        <f t="shared" si="108"/>
        <v>104000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s="55" customFormat="1" ht="16.5" customHeight="1" x14ac:dyDescent="0.3">
      <c r="A452" s="119"/>
      <c r="B452" s="111"/>
      <c r="C452" s="84"/>
      <c r="D452" s="87"/>
      <c r="E452" s="2" t="s">
        <v>150</v>
      </c>
      <c r="F452" s="60">
        <v>0.5</v>
      </c>
      <c r="G452" s="47">
        <v>85</v>
      </c>
      <c r="H452" s="53">
        <v>500000</v>
      </c>
      <c r="I452" s="49">
        <f t="shared" si="109"/>
        <v>425000</v>
      </c>
      <c r="J452" s="53">
        <f t="shared" si="112"/>
        <v>75000</v>
      </c>
      <c r="K452" s="53">
        <f t="shared" si="111"/>
        <v>350000</v>
      </c>
      <c r="L452" s="48">
        <f t="shared" si="107"/>
        <v>131000</v>
      </c>
      <c r="M452" s="53">
        <v>88000</v>
      </c>
      <c r="N452" s="53">
        <f t="shared" si="108"/>
        <v>44000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s="55" customFormat="1" ht="16.5" customHeight="1" x14ac:dyDescent="0.3">
      <c r="A453" s="119"/>
      <c r="B453" s="111"/>
      <c r="C453" s="84"/>
      <c r="D453" s="87"/>
      <c r="E453" s="43" t="s">
        <v>110</v>
      </c>
      <c r="F453" s="60">
        <v>2</v>
      </c>
      <c r="G453" s="47">
        <v>60</v>
      </c>
      <c r="H453" s="53">
        <v>1300000</v>
      </c>
      <c r="I453" s="49">
        <f t="shared" si="109"/>
        <v>780000</v>
      </c>
      <c r="J453" s="53">
        <f t="shared" si="112"/>
        <v>195000</v>
      </c>
      <c r="K453" s="53">
        <f t="shared" si="111"/>
        <v>585000</v>
      </c>
      <c r="L453" s="48">
        <f t="shared" si="107"/>
        <v>1017000</v>
      </c>
      <c r="M453" s="53">
        <v>76500</v>
      </c>
      <c r="N453" s="53">
        <f t="shared" si="108"/>
        <v>153000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s="55" customFormat="1" ht="16.5" customHeight="1" x14ac:dyDescent="0.3">
      <c r="A454" s="119"/>
      <c r="B454" s="111"/>
      <c r="C454" s="84"/>
      <c r="D454" s="87"/>
      <c r="E454" s="2" t="s">
        <v>150</v>
      </c>
      <c r="F454" s="60">
        <v>1</v>
      </c>
      <c r="G454" s="47">
        <v>80</v>
      </c>
      <c r="H454" s="53">
        <v>500000</v>
      </c>
      <c r="I454" s="49">
        <f t="shared" si="109"/>
        <v>400000</v>
      </c>
      <c r="J454" s="53">
        <f t="shared" si="112"/>
        <v>75000</v>
      </c>
      <c r="K454" s="53">
        <f t="shared" si="111"/>
        <v>325000</v>
      </c>
      <c r="L454" s="48">
        <f t="shared" si="107"/>
        <v>237000</v>
      </c>
      <c r="M454" s="53">
        <v>88000</v>
      </c>
      <c r="N454" s="53">
        <f t="shared" si="108"/>
        <v>88000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s="55" customFormat="1" ht="16.5" customHeight="1" x14ac:dyDescent="0.3">
      <c r="A455" s="119"/>
      <c r="B455" s="111"/>
      <c r="C455" s="84"/>
      <c r="D455" s="88"/>
      <c r="E455" s="43" t="s">
        <v>122</v>
      </c>
      <c r="F455" s="60">
        <v>0.5</v>
      </c>
      <c r="G455" s="47">
        <v>80</v>
      </c>
      <c r="H455" s="53">
        <v>500000</v>
      </c>
      <c r="I455" s="49">
        <f t="shared" si="109"/>
        <v>400000</v>
      </c>
      <c r="J455" s="53">
        <f t="shared" si="112"/>
        <v>75000</v>
      </c>
      <c r="K455" s="53">
        <f t="shared" si="111"/>
        <v>325000</v>
      </c>
      <c r="L455" s="48">
        <f t="shared" si="107"/>
        <v>118500</v>
      </c>
      <c r="M455" s="53">
        <v>88000</v>
      </c>
      <c r="N455" s="53">
        <f t="shared" si="108"/>
        <v>44000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s="55" customFormat="1" ht="16.5" customHeight="1" x14ac:dyDescent="0.3">
      <c r="A456" s="119"/>
      <c r="B456" s="111"/>
      <c r="C456" s="84"/>
      <c r="D456" s="86" t="s">
        <v>124</v>
      </c>
      <c r="E456" s="43" t="s">
        <v>37</v>
      </c>
      <c r="F456" s="60">
        <v>60.8</v>
      </c>
      <c r="G456" s="47">
        <v>90</v>
      </c>
      <c r="H456" s="53">
        <v>800000</v>
      </c>
      <c r="I456" s="49">
        <f t="shared" si="109"/>
        <v>720000</v>
      </c>
      <c r="J456" s="53">
        <f t="shared" si="112"/>
        <v>120000</v>
      </c>
      <c r="K456" s="53">
        <f t="shared" si="111"/>
        <v>600000</v>
      </c>
      <c r="L456" s="48">
        <f t="shared" si="107"/>
        <v>28211200</v>
      </c>
      <c r="M456" s="53">
        <v>136000</v>
      </c>
      <c r="N456" s="53">
        <f t="shared" si="108"/>
        <v>8268800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s="55" customFormat="1" ht="16.5" customHeight="1" x14ac:dyDescent="0.3">
      <c r="A457" s="119"/>
      <c r="B457" s="111"/>
      <c r="C457" s="84"/>
      <c r="D457" s="87"/>
      <c r="E457" s="43" t="s">
        <v>34</v>
      </c>
      <c r="F457" s="60">
        <v>5</v>
      </c>
      <c r="G457" s="47">
        <v>90</v>
      </c>
      <c r="H457" s="53">
        <v>500000</v>
      </c>
      <c r="I457" s="49">
        <f t="shared" si="109"/>
        <v>450000</v>
      </c>
      <c r="J457" s="53">
        <f t="shared" si="112"/>
        <v>75000</v>
      </c>
      <c r="K457" s="53">
        <f t="shared" si="111"/>
        <v>375000</v>
      </c>
      <c r="L457" s="48">
        <f t="shared" si="107"/>
        <v>1419000</v>
      </c>
      <c r="M457" s="53">
        <v>91200</v>
      </c>
      <c r="N457" s="53">
        <f t="shared" si="108"/>
        <v>456000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s="55" customFormat="1" ht="16.5" customHeight="1" x14ac:dyDescent="0.3">
      <c r="A458" s="119"/>
      <c r="B458" s="111"/>
      <c r="C458" s="84"/>
      <c r="D458" s="87"/>
      <c r="E458" s="43" t="s">
        <v>116</v>
      </c>
      <c r="F458" s="60">
        <v>34.799999999999997</v>
      </c>
      <c r="G458" s="47">
        <v>90</v>
      </c>
      <c r="H458" s="53">
        <v>500000</v>
      </c>
      <c r="I458" s="49">
        <f t="shared" si="109"/>
        <v>450000</v>
      </c>
      <c r="J458" s="53">
        <f t="shared" si="112"/>
        <v>75000</v>
      </c>
      <c r="K458" s="53">
        <f t="shared" si="111"/>
        <v>375000</v>
      </c>
      <c r="L458" s="48">
        <f t="shared" si="107"/>
        <v>9876239.9999999981</v>
      </c>
      <c r="M458" s="53">
        <v>91200</v>
      </c>
      <c r="N458" s="53">
        <f t="shared" si="108"/>
        <v>3173759.9999999995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s="55" customFormat="1" ht="16.5" customHeight="1" x14ac:dyDescent="0.3">
      <c r="A459" s="119"/>
      <c r="B459" s="111"/>
      <c r="C459" s="84"/>
      <c r="D459" s="87"/>
      <c r="E459" s="43" t="s">
        <v>154</v>
      </c>
      <c r="F459" s="60">
        <v>0.27</v>
      </c>
      <c r="G459" s="47">
        <v>90</v>
      </c>
      <c r="H459" s="53">
        <v>500000</v>
      </c>
      <c r="I459" s="49">
        <f t="shared" si="109"/>
        <v>450000</v>
      </c>
      <c r="J459" s="53">
        <f>H459*15/100</f>
        <v>75000</v>
      </c>
      <c r="K459" s="53">
        <f t="shared" si="111"/>
        <v>375000</v>
      </c>
      <c r="L459" s="48">
        <f t="shared" si="107"/>
        <v>76626</v>
      </c>
      <c r="M459" s="53">
        <v>91200</v>
      </c>
      <c r="N459" s="53">
        <f t="shared" si="108"/>
        <v>24624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s="55" customFormat="1" ht="16.5" customHeight="1" x14ac:dyDescent="0.3">
      <c r="A460" s="119"/>
      <c r="B460" s="111"/>
      <c r="C460" s="84"/>
      <c r="D460" s="87"/>
      <c r="E460" s="43" t="s">
        <v>148</v>
      </c>
      <c r="F460" s="60">
        <v>1</v>
      </c>
      <c r="G460" s="47">
        <v>90</v>
      </c>
      <c r="H460" s="53">
        <v>500000</v>
      </c>
      <c r="I460" s="49">
        <f>H460*G460/100</f>
        <v>450000</v>
      </c>
      <c r="J460" s="53">
        <f t="shared" si="112"/>
        <v>75000</v>
      </c>
      <c r="K460" s="53">
        <f t="shared" si="111"/>
        <v>375000</v>
      </c>
      <c r="L460" s="48">
        <f t="shared" si="107"/>
        <v>283800</v>
      </c>
      <c r="M460" s="53">
        <v>91200</v>
      </c>
      <c r="N460" s="53">
        <f t="shared" si="108"/>
        <v>91200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s="55" customFormat="1" ht="16.5" customHeight="1" x14ac:dyDescent="0.3">
      <c r="A461" s="119"/>
      <c r="B461" s="111"/>
      <c r="C461" s="84"/>
      <c r="D461" s="87"/>
      <c r="E461" s="43" t="s">
        <v>149</v>
      </c>
      <c r="F461" s="60">
        <v>2.82</v>
      </c>
      <c r="G461" s="47">
        <v>90</v>
      </c>
      <c r="H461" s="53">
        <v>500000</v>
      </c>
      <c r="I461" s="49">
        <f t="shared" si="109"/>
        <v>450000</v>
      </c>
      <c r="J461" s="53">
        <f t="shared" si="112"/>
        <v>75000</v>
      </c>
      <c r="K461" s="53">
        <f t="shared" si="111"/>
        <v>375000</v>
      </c>
      <c r="L461" s="48">
        <f t="shared" si="107"/>
        <v>800316</v>
      </c>
      <c r="M461" s="53">
        <v>91200</v>
      </c>
      <c r="N461" s="53">
        <f t="shared" si="108"/>
        <v>257183.99999999997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s="55" customFormat="1" ht="16.5" customHeight="1" x14ac:dyDescent="0.3">
      <c r="A462" s="119"/>
      <c r="B462" s="111"/>
      <c r="C462" s="84"/>
      <c r="D462" s="87"/>
      <c r="E462" s="43" t="s">
        <v>121</v>
      </c>
      <c r="F462" s="60">
        <v>1.5</v>
      </c>
      <c r="G462" s="47">
        <v>90</v>
      </c>
      <c r="H462" s="53">
        <v>500000</v>
      </c>
      <c r="I462" s="49">
        <f t="shared" si="109"/>
        <v>450000</v>
      </c>
      <c r="J462" s="53">
        <f t="shared" si="112"/>
        <v>75000</v>
      </c>
      <c r="K462" s="53">
        <f t="shared" si="111"/>
        <v>375000</v>
      </c>
      <c r="L462" s="48">
        <f t="shared" si="107"/>
        <v>434400</v>
      </c>
      <c r="M462" s="53">
        <v>85400</v>
      </c>
      <c r="N462" s="53">
        <f t="shared" si="108"/>
        <v>128100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s="55" customFormat="1" ht="16.5" customHeight="1" x14ac:dyDescent="0.3">
      <c r="A463" s="119"/>
      <c r="B463" s="111"/>
      <c r="C463" s="84"/>
      <c r="D463" s="87"/>
      <c r="E463" s="43" t="s">
        <v>33</v>
      </c>
      <c r="F463" s="60">
        <v>2</v>
      </c>
      <c r="G463" s="47">
        <v>90</v>
      </c>
      <c r="H463" s="53">
        <v>1000000</v>
      </c>
      <c r="I463" s="49">
        <f t="shared" si="109"/>
        <v>900000</v>
      </c>
      <c r="J463" s="53">
        <f t="shared" si="112"/>
        <v>150000</v>
      </c>
      <c r="K463" s="53">
        <f t="shared" si="111"/>
        <v>750000</v>
      </c>
      <c r="L463" s="48">
        <f t="shared" si="107"/>
        <v>1335000</v>
      </c>
      <c r="M463" s="53">
        <v>82500</v>
      </c>
      <c r="N463" s="53">
        <f t="shared" si="108"/>
        <v>165000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s="55" customFormat="1" ht="16.5" customHeight="1" x14ac:dyDescent="0.3">
      <c r="A464" s="119"/>
      <c r="B464" s="111"/>
      <c r="C464" s="84"/>
      <c r="D464" s="87"/>
      <c r="E464" s="2" t="s">
        <v>166</v>
      </c>
      <c r="F464" s="60">
        <v>36.18</v>
      </c>
      <c r="G464" s="47">
        <v>90</v>
      </c>
      <c r="H464" s="53">
        <v>500000</v>
      </c>
      <c r="I464" s="49">
        <f t="shared" si="109"/>
        <v>450000</v>
      </c>
      <c r="J464" s="53">
        <f t="shared" si="112"/>
        <v>75000</v>
      </c>
      <c r="K464" s="53">
        <f t="shared" si="111"/>
        <v>375000</v>
      </c>
      <c r="L464" s="48">
        <f t="shared" ref="L464:L487" si="113">K464*F464-N464</f>
        <v>10477728</v>
      </c>
      <c r="M464" s="53">
        <v>85400</v>
      </c>
      <c r="N464" s="53">
        <f t="shared" ref="N464:N487" si="114">M464*F464</f>
        <v>3089772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s="55" customFormat="1" ht="16.5" customHeight="1" x14ac:dyDescent="0.3">
      <c r="A465" s="119"/>
      <c r="B465" s="111"/>
      <c r="C465" s="84"/>
      <c r="D465" s="87"/>
      <c r="E465" s="43" t="s">
        <v>153</v>
      </c>
      <c r="F465" s="60">
        <v>0.4</v>
      </c>
      <c r="G465" s="47">
        <v>90</v>
      </c>
      <c r="H465" s="53">
        <v>180000</v>
      </c>
      <c r="I465" s="49">
        <f t="shared" si="109"/>
        <v>162000</v>
      </c>
      <c r="J465" s="53">
        <f t="shared" si="112"/>
        <v>27000</v>
      </c>
      <c r="K465" s="53">
        <f t="shared" si="111"/>
        <v>135000</v>
      </c>
      <c r="L465" s="48">
        <f t="shared" si="113"/>
        <v>41616</v>
      </c>
      <c r="M465" s="6">
        <v>30960</v>
      </c>
      <c r="N465" s="53">
        <f t="shared" si="114"/>
        <v>12384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s="55" customFormat="1" ht="16.5" customHeight="1" x14ac:dyDescent="0.3">
      <c r="A466" s="119"/>
      <c r="B466" s="111"/>
      <c r="C466" s="84"/>
      <c r="D466" s="87"/>
      <c r="E466" s="43" t="s">
        <v>110</v>
      </c>
      <c r="F466" s="60">
        <v>0.4</v>
      </c>
      <c r="G466" s="47">
        <v>90</v>
      </c>
      <c r="H466" s="53">
        <v>1300000</v>
      </c>
      <c r="I466" s="49">
        <f t="shared" si="109"/>
        <v>1170000</v>
      </c>
      <c r="J466" s="53">
        <f t="shared" si="112"/>
        <v>195000</v>
      </c>
      <c r="K466" s="53">
        <f t="shared" si="111"/>
        <v>975000</v>
      </c>
      <c r="L466" s="48">
        <f t="shared" si="113"/>
        <v>359400</v>
      </c>
      <c r="M466" s="53">
        <v>76500</v>
      </c>
      <c r="N466" s="53">
        <f t="shared" si="114"/>
        <v>30600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s="55" customFormat="1" ht="16.5" customHeight="1" x14ac:dyDescent="0.3">
      <c r="A467" s="119"/>
      <c r="B467" s="111"/>
      <c r="C467" s="84"/>
      <c r="D467" s="87"/>
      <c r="E467" s="43" t="s">
        <v>152</v>
      </c>
      <c r="F467" s="60">
        <v>0.1</v>
      </c>
      <c r="G467" s="47">
        <v>90</v>
      </c>
      <c r="H467" s="53">
        <v>800000</v>
      </c>
      <c r="I467" s="49">
        <f t="shared" si="109"/>
        <v>720000</v>
      </c>
      <c r="J467" s="53">
        <f t="shared" si="112"/>
        <v>120000</v>
      </c>
      <c r="K467" s="53">
        <f t="shared" si="111"/>
        <v>600000</v>
      </c>
      <c r="L467" s="48">
        <f t="shared" si="113"/>
        <v>51200</v>
      </c>
      <c r="M467" s="53">
        <v>88000</v>
      </c>
      <c r="N467" s="53">
        <f t="shared" si="114"/>
        <v>8800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s="55" customFormat="1" ht="16.5" customHeight="1" x14ac:dyDescent="0.3">
      <c r="A468" s="119"/>
      <c r="B468" s="111"/>
      <c r="C468" s="84"/>
      <c r="D468" s="87"/>
      <c r="E468" s="2" t="s">
        <v>150</v>
      </c>
      <c r="F468" s="60">
        <v>0.1</v>
      </c>
      <c r="G468" s="47">
        <v>90</v>
      </c>
      <c r="H468" s="53">
        <v>500000</v>
      </c>
      <c r="I468" s="49">
        <f t="shared" si="109"/>
        <v>450000</v>
      </c>
      <c r="J468" s="53">
        <f t="shared" si="112"/>
        <v>75000</v>
      </c>
      <c r="K468" s="53">
        <f t="shared" si="111"/>
        <v>375000</v>
      </c>
      <c r="L468" s="48">
        <f t="shared" si="113"/>
        <v>28700</v>
      </c>
      <c r="M468" s="53">
        <v>88000</v>
      </c>
      <c r="N468" s="53">
        <f t="shared" si="114"/>
        <v>8800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s="55" customFormat="1" ht="16.5" customHeight="1" x14ac:dyDescent="0.3">
      <c r="A469" s="119"/>
      <c r="B469" s="111"/>
      <c r="C469" s="84"/>
      <c r="D469" s="87"/>
      <c r="E469" s="2" t="s">
        <v>150</v>
      </c>
      <c r="F469" s="60">
        <v>0.1</v>
      </c>
      <c r="G469" s="47">
        <v>90</v>
      </c>
      <c r="H469" s="53">
        <v>500000</v>
      </c>
      <c r="I469" s="49">
        <f t="shared" si="109"/>
        <v>450000</v>
      </c>
      <c r="J469" s="53">
        <f t="shared" si="112"/>
        <v>75000</v>
      </c>
      <c r="K469" s="53">
        <f t="shared" si="111"/>
        <v>375000</v>
      </c>
      <c r="L469" s="48">
        <f t="shared" si="113"/>
        <v>28700</v>
      </c>
      <c r="M469" s="53">
        <v>88000</v>
      </c>
      <c r="N469" s="53">
        <f t="shared" si="114"/>
        <v>8800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s="55" customFormat="1" ht="16.5" customHeight="1" x14ac:dyDescent="0.3">
      <c r="A470" s="119"/>
      <c r="B470" s="111"/>
      <c r="C470" s="84"/>
      <c r="D470" s="87"/>
      <c r="E470" s="43" t="s">
        <v>151</v>
      </c>
      <c r="F470" s="60">
        <v>0.2</v>
      </c>
      <c r="G470" s="47">
        <v>90</v>
      </c>
      <c r="H470" s="53">
        <v>300000</v>
      </c>
      <c r="I470" s="49">
        <f t="shared" si="109"/>
        <v>270000</v>
      </c>
      <c r="J470" s="53">
        <f t="shared" si="112"/>
        <v>45000</v>
      </c>
      <c r="K470" s="53">
        <f t="shared" si="111"/>
        <v>225000</v>
      </c>
      <c r="L470" s="48">
        <f t="shared" si="113"/>
        <v>42000</v>
      </c>
      <c r="M470" s="53">
        <v>15000</v>
      </c>
      <c r="N470" s="53">
        <f t="shared" si="114"/>
        <v>3000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s="55" customFormat="1" ht="16.5" customHeight="1" x14ac:dyDescent="0.3">
      <c r="A471" s="119"/>
      <c r="B471" s="111"/>
      <c r="C471" s="84"/>
      <c r="D471" s="87"/>
      <c r="E471" s="43" t="s">
        <v>56</v>
      </c>
      <c r="F471" s="60">
        <v>0.1</v>
      </c>
      <c r="G471" s="47">
        <v>90</v>
      </c>
      <c r="H471" s="53">
        <v>500000</v>
      </c>
      <c r="I471" s="49">
        <f t="shared" si="109"/>
        <v>450000</v>
      </c>
      <c r="J471" s="53">
        <f t="shared" si="112"/>
        <v>75000</v>
      </c>
      <c r="K471" s="53">
        <f t="shared" si="111"/>
        <v>375000</v>
      </c>
      <c r="L471" s="48">
        <f t="shared" si="113"/>
        <v>28700</v>
      </c>
      <c r="M471" s="53">
        <v>88000</v>
      </c>
      <c r="N471" s="53">
        <f t="shared" si="114"/>
        <v>8800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s="55" customFormat="1" ht="16.5" customHeight="1" x14ac:dyDescent="0.3">
      <c r="A472" s="119"/>
      <c r="B472" s="111"/>
      <c r="C472" s="84"/>
      <c r="D472" s="87"/>
      <c r="E472" s="2" t="s">
        <v>150</v>
      </c>
      <c r="F472" s="60">
        <v>0.1</v>
      </c>
      <c r="G472" s="47">
        <v>90</v>
      </c>
      <c r="H472" s="53">
        <v>500000</v>
      </c>
      <c r="I472" s="49">
        <f t="shared" si="109"/>
        <v>450000</v>
      </c>
      <c r="J472" s="53">
        <f t="shared" si="112"/>
        <v>75000</v>
      </c>
      <c r="K472" s="53">
        <f t="shared" si="111"/>
        <v>375000</v>
      </c>
      <c r="L472" s="48">
        <f t="shared" si="113"/>
        <v>28700</v>
      </c>
      <c r="M472" s="53">
        <v>88000</v>
      </c>
      <c r="N472" s="53">
        <f t="shared" si="114"/>
        <v>8800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s="55" customFormat="1" ht="16.5" customHeight="1" x14ac:dyDescent="0.3">
      <c r="A473" s="119"/>
      <c r="B473" s="111"/>
      <c r="C473" s="84"/>
      <c r="D473" s="88"/>
      <c r="E473" s="43" t="s">
        <v>122</v>
      </c>
      <c r="F473" s="60">
        <v>0.2</v>
      </c>
      <c r="G473" s="47">
        <v>90</v>
      </c>
      <c r="H473" s="53">
        <v>500000</v>
      </c>
      <c r="I473" s="49">
        <f t="shared" si="109"/>
        <v>450000</v>
      </c>
      <c r="J473" s="53">
        <f t="shared" si="112"/>
        <v>75000</v>
      </c>
      <c r="K473" s="53">
        <f t="shared" si="111"/>
        <v>375000</v>
      </c>
      <c r="L473" s="48">
        <f t="shared" si="113"/>
        <v>57400</v>
      </c>
      <c r="M473" s="53">
        <v>88000</v>
      </c>
      <c r="N473" s="53">
        <f t="shared" si="114"/>
        <v>17600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s="55" customFormat="1" ht="16.5" customHeight="1" x14ac:dyDescent="0.3">
      <c r="A474" s="119"/>
      <c r="B474" s="111"/>
      <c r="C474" s="84"/>
      <c r="D474" s="86" t="s">
        <v>126</v>
      </c>
      <c r="E474" s="43" t="s">
        <v>33</v>
      </c>
      <c r="F474" s="60">
        <v>56</v>
      </c>
      <c r="G474" s="47">
        <v>80</v>
      </c>
      <c r="H474" s="53">
        <v>1000000</v>
      </c>
      <c r="I474" s="49">
        <f t="shared" si="109"/>
        <v>800000</v>
      </c>
      <c r="J474" s="53">
        <f t="shared" si="112"/>
        <v>150000</v>
      </c>
      <c r="K474" s="53">
        <f t="shared" si="111"/>
        <v>650000</v>
      </c>
      <c r="L474" s="48">
        <f t="shared" si="113"/>
        <v>31780000</v>
      </c>
      <c r="M474" s="53">
        <v>82500</v>
      </c>
      <c r="N474" s="53">
        <f t="shared" si="114"/>
        <v>4620000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s="55" customFormat="1" ht="16.5" customHeight="1" x14ac:dyDescent="0.3">
      <c r="A475" s="119"/>
      <c r="B475" s="111"/>
      <c r="C475" s="84"/>
      <c r="D475" s="87"/>
      <c r="E475" s="43" t="s">
        <v>37</v>
      </c>
      <c r="F475" s="60">
        <v>9.5</v>
      </c>
      <c r="G475" s="47">
        <v>80</v>
      </c>
      <c r="H475" s="53">
        <v>800000</v>
      </c>
      <c r="I475" s="49">
        <f t="shared" si="109"/>
        <v>640000</v>
      </c>
      <c r="J475" s="53">
        <f t="shared" si="112"/>
        <v>120000</v>
      </c>
      <c r="K475" s="53">
        <f t="shared" si="111"/>
        <v>520000</v>
      </c>
      <c r="L475" s="48">
        <f t="shared" si="113"/>
        <v>3648000</v>
      </c>
      <c r="M475" s="53">
        <v>136000</v>
      </c>
      <c r="N475" s="53">
        <f t="shared" si="114"/>
        <v>1292000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s="55" customFormat="1" ht="16.5" customHeight="1" x14ac:dyDescent="0.3">
      <c r="A476" s="119"/>
      <c r="B476" s="111"/>
      <c r="C476" s="84"/>
      <c r="D476" s="87"/>
      <c r="E476" s="43" t="s">
        <v>116</v>
      </c>
      <c r="F476" s="60">
        <v>8.5</v>
      </c>
      <c r="G476" s="47">
        <v>80</v>
      </c>
      <c r="H476" s="53">
        <v>500000</v>
      </c>
      <c r="I476" s="49">
        <f t="shared" si="109"/>
        <v>400000</v>
      </c>
      <c r="J476" s="53">
        <f t="shared" si="112"/>
        <v>75000</v>
      </c>
      <c r="K476" s="53">
        <f t="shared" si="111"/>
        <v>325000</v>
      </c>
      <c r="L476" s="48">
        <f t="shared" si="113"/>
        <v>1987300</v>
      </c>
      <c r="M476" s="53">
        <v>91200</v>
      </c>
      <c r="N476" s="53">
        <f t="shared" si="114"/>
        <v>775200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s="55" customFormat="1" ht="16.5" customHeight="1" x14ac:dyDescent="0.3">
      <c r="A477" s="119"/>
      <c r="B477" s="111"/>
      <c r="C477" s="84"/>
      <c r="D477" s="87"/>
      <c r="E477" s="43" t="s">
        <v>105</v>
      </c>
      <c r="F477" s="60">
        <v>37</v>
      </c>
      <c r="G477" s="47">
        <v>80</v>
      </c>
      <c r="H477" s="53">
        <v>200000</v>
      </c>
      <c r="I477" s="49">
        <f t="shared" si="109"/>
        <v>160000</v>
      </c>
      <c r="J477" s="53">
        <f t="shared" si="112"/>
        <v>30000</v>
      </c>
      <c r="K477" s="53">
        <f t="shared" si="111"/>
        <v>130000</v>
      </c>
      <c r="L477" s="48">
        <f t="shared" si="113"/>
        <v>3664480</v>
      </c>
      <c r="M477" s="6">
        <v>30960</v>
      </c>
      <c r="N477" s="53">
        <f t="shared" si="114"/>
        <v>1145520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s="55" customFormat="1" ht="16.5" customHeight="1" x14ac:dyDescent="0.3">
      <c r="A478" s="119"/>
      <c r="B478" s="111"/>
      <c r="C478" s="84"/>
      <c r="D478" s="88"/>
      <c r="E478" s="43" t="s">
        <v>125</v>
      </c>
      <c r="F478" s="60">
        <v>9</v>
      </c>
      <c r="G478" s="47">
        <v>80</v>
      </c>
      <c r="H478" s="53">
        <v>180000</v>
      </c>
      <c r="I478" s="49">
        <f t="shared" si="109"/>
        <v>144000</v>
      </c>
      <c r="J478" s="53">
        <f t="shared" si="112"/>
        <v>27000</v>
      </c>
      <c r="K478" s="53">
        <f t="shared" si="111"/>
        <v>117000</v>
      </c>
      <c r="L478" s="48">
        <f t="shared" si="113"/>
        <v>774360</v>
      </c>
      <c r="M478" s="6">
        <v>30960</v>
      </c>
      <c r="N478" s="53">
        <f t="shared" si="114"/>
        <v>278640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s="55" customFormat="1" ht="16.5" customHeight="1" x14ac:dyDescent="0.3">
      <c r="A479" s="119"/>
      <c r="B479" s="111"/>
      <c r="C479" s="84"/>
      <c r="D479" s="86" t="s">
        <v>127</v>
      </c>
      <c r="E479" s="43" t="s">
        <v>34</v>
      </c>
      <c r="F479" s="60">
        <v>0.5</v>
      </c>
      <c r="G479" s="47">
        <v>80</v>
      </c>
      <c r="H479" s="53">
        <v>500000</v>
      </c>
      <c r="I479" s="49">
        <f t="shared" si="109"/>
        <v>400000</v>
      </c>
      <c r="J479" s="53">
        <f t="shared" si="112"/>
        <v>75000</v>
      </c>
      <c r="K479" s="53">
        <f t="shared" si="111"/>
        <v>325000</v>
      </c>
      <c r="L479" s="48">
        <f t="shared" si="113"/>
        <v>116900</v>
      </c>
      <c r="M479" s="53">
        <v>91200</v>
      </c>
      <c r="N479" s="53">
        <f t="shared" si="114"/>
        <v>45600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s="55" customFormat="1" ht="16.5" customHeight="1" x14ac:dyDescent="0.3">
      <c r="A480" s="119"/>
      <c r="B480" s="111"/>
      <c r="C480" s="84"/>
      <c r="D480" s="87"/>
      <c r="E480" s="43" t="s">
        <v>37</v>
      </c>
      <c r="F480" s="60">
        <v>0.1</v>
      </c>
      <c r="G480" s="47">
        <v>80</v>
      </c>
      <c r="H480" s="53">
        <v>800000</v>
      </c>
      <c r="I480" s="49">
        <f t="shared" si="109"/>
        <v>640000</v>
      </c>
      <c r="J480" s="53">
        <f t="shared" si="112"/>
        <v>120000</v>
      </c>
      <c r="K480" s="53">
        <f t="shared" si="111"/>
        <v>520000</v>
      </c>
      <c r="L480" s="48">
        <f t="shared" si="113"/>
        <v>38400</v>
      </c>
      <c r="M480" s="53">
        <v>136000</v>
      </c>
      <c r="N480" s="53">
        <f t="shared" si="114"/>
        <v>13600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s="55" customFormat="1" ht="16.5" customHeight="1" x14ac:dyDescent="0.3">
      <c r="A481" s="119"/>
      <c r="B481" s="111"/>
      <c r="C481" s="84"/>
      <c r="D481" s="87"/>
      <c r="E481" s="43" t="s">
        <v>33</v>
      </c>
      <c r="F481" s="60">
        <v>9.6</v>
      </c>
      <c r="G481" s="47">
        <v>80</v>
      </c>
      <c r="H481" s="53">
        <v>1000000</v>
      </c>
      <c r="I481" s="49">
        <f t="shared" si="109"/>
        <v>800000</v>
      </c>
      <c r="J481" s="53">
        <f t="shared" si="112"/>
        <v>150000</v>
      </c>
      <c r="K481" s="53">
        <f t="shared" si="111"/>
        <v>650000</v>
      </c>
      <c r="L481" s="48">
        <f t="shared" si="113"/>
        <v>5448000</v>
      </c>
      <c r="M481" s="53">
        <v>82500</v>
      </c>
      <c r="N481" s="53">
        <f t="shared" si="114"/>
        <v>792000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s="55" customFormat="1" ht="16.5" customHeight="1" x14ac:dyDescent="0.3">
      <c r="A482" s="119"/>
      <c r="B482" s="111"/>
      <c r="C482" s="84"/>
      <c r="D482" s="87"/>
      <c r="E482" s="43" t="s">
        <v>116</v>
      </c>
      <c r="F482" s="60">
        <v>0.59</v>
      </c>
      <c r="G482" s="47">
        <v>80</v>
      </c>
      <c r="H482" s="53">
        <v>500000</v>
      </c>
      <c r="I482" s="49">
        <f t="shared" si="109"/>
        <v>400000</v>
      </c>
      <c r="J482" s="53">
        <f t="shared" si="112"/>
        <v>75000</v>
      </c>
      <c r="K482" s="53">
        <f t="shared" si="111"/>
        <v>325000</v>
      </c>
      <c r="L482" s="48">
        <f t="shared" si="113"/>
        <v>137942</v>
      </c>
      <c r="M482" s="53">
        <v>91200</v>
      </c>
      <c r="N482" s="53">
        <f t="shared" si="114"/>
        <v>53808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s="55" customFormat="1" ht="16.5" customHeight="1" x14ac:dyDescent="0.3">
      <c r="A483" s="119"/>
      <c r="B483" s="111"/>
      <c r="C483" s="84"/>
      <c r="D483" s="87"/>
      <c r="E483" s="43" t="s">
        <v>149</v>
      </c>
      <c r="F483" s="60">
        <v>0.46</v>
      </c>
      <c r="G483" s="47">
        <v>80</v>
      </c>
      <c r="H483" s="53">
        <v>500000</v>
      </c>
      <c r="I483" s="49">
        <f t="shared" si="109"/>
        <v>400000</v>
      </c>
      <c r="J483" s="53">
        <f t="shared" si="112"/>
        <v>75000</v>
      </c>
      <c r="K483" s="53">
        <f t="shared" si="111"/>
        <v>325000</v>
      </c>
      <c r="L483" s="48">
        <f t="shared" si="113"/>
        <v>107548</v>
      </c>
      <c r="M483" s="53">
        <v>91200</v>
      </c>
      <c r="N483" s="53">
        <f t="shared" si="114"/>
        <v>41952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s="55" customFormat="1" ht="16.5" customHeight="1" x14ac:dyDescent="0.3">
      <c r="A484" s="119"/>
      <c r="B484" s="111"/>
      <c r="C484" s="84"/>
      <c r="D484" s="86" t="s">
        <v>120</v>
      </c>
      <c r="E484" s="43" t="s">
        <v>33</v>
      </c>
      <c r="F484" s="60">
        <v>18</v>
      </c>
      <c r="G484" s="47">
        <v>80</v>
      </c>
      <c r="H484" s="53">
        <v>1000000</v>
      </c>
      <c r="I484" s="49">
        <f t="shared" si="109"/>
        <v>800000</v>
      </c>
      <c r="J484" s="53">
        <f t="shared" si="112"/>
        <v>150000</v>
      </c>
      <c r="K484" s="53">
        <f t="shared" si="111"/>
        <v>650000</v>
      </c>
      <c r="L484" s="48">
        <f t="shared" si="113"/>
        <v>10215000</v>
      </c>
      <c r="M484" s="53">
        <v>82500</v>
      </c>
      <c r="N484" s="53">
        <f t="shared" si="114"/>
        <v>1485000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s="55" customFormat="1" ht="16.5" customHeight="1" x14ac:dyDescent="0.3">
      <c r="A485" s="119"/>
      <c r="B485" s="111"/>
      <c r="C485" s="84"/>
      <c r="D485" s="87"/>
      <c r="E485" s="43" t="s">
        <v>116</v>
      </c>
      <c r="F485" s="60">
        <v>5</v>
      </c>
      <c r="G485" s="47">
        <v>80</v>
      </c>
      <c r="H485" s="53">
        <v>500000</v>
      </c>
      <c r="I485" s="49">
        <f t="shared" si="109"/>
        <v>400000</v>
      </c>
      <c r="J485" s="53">
        <f t="shared" si="112"/>
        <v>75000</v>
      </c>
      <c r="K485" s="53">
        <f t="shared" si="111"/>
        <v>325000</v>
      </c>
      <c r="L485" s="48">
        <f t="shared" si="113"/>
        <v>1169000</v>
      </c>
      <c r="M485" s="53">
        <v>91200</v>
      </c>
      <c r="N485" s="53">
        <f t="shared" si="114"/>
        <v>456000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s="55" customFormat="1" ht="16.5" customHeight="1" x14ac:dyDescent="0.3">
      <c r="A486" s="119"/>
      <c r="B486" s="111"/>
      <c r="C486" s="84"/>
      <c r="D486" s="86" t="s">
        <v>128</v>
      </c>
      <c r="E486" s="43" t="s">
        <v>37</v>
      </c>
      <c r="F486" s="60">
        <v>10</v>
      </c>
      <c r="G486" s="47">
        <v>50</v>
      </c>
      <c r="H486" s="53">
        <v>800000</v>
      </c>
      <c r="I486" s="49">
        <f t="shared" si="109"/>
        <v>400000</v>
      </c>
      <c r="J486" s="53">
        <f t="shared" si="112"/>
        <v>120000</v>
      </c>
      <c r="K486" s="53">
        <f t="shared" si="111"/>
        <v>280000</v>
      </c>
      <c r="L486" s="48">
        <f t="shared" si="113"/>
        <v>1440000</v>
      </c>
      <c r="M486" s="53">
        <v>136000</v>
      </c>
      <c r="N486" s="53">
        <f t="shared" si="114"/>
        <v>1360000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s="55" customFormat="1" ht="16.5" customHeight="1" x14ac:dyDescent="0.3">
      <c r="A487" s="119"/>
      <c r="B487" s="111"/>
      <c r="C487" s="84"/>
      <c r="D487" s="87"/>
      <c r="E487" s="43" t="s">
        <v>116</v>
      </c>
      <c r="F487" s="60">
        <v>10</v>
      </c>
      <c r="G487" s="47">
        <v>50</v>
      </c>
      <c r="H487" s="53">
        <v>500000</v>
      </c>
      <c r="I487" s="49">
        <f t="shared" si="109"/>
        <v>250000</v>
      </c>
      <c r="J487" s="53">
        <f t="shared" si="112"/>
        <v>75000</v>
      </c>
      <c r="K487" s="53">
        <f t="shared" si="111"/>
        <v>175000</v>
      </c>
      <c r="L487" s="48">
        <f t="shared" si="113"/>
        <v>838000</v>
      </c>
      <c r="M487" s="53">
        <v>91200</v>
      </c>
      <c r="N487" s="53">
        <f t="shared" si="114"/>
        <v>912000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s="28" customFormat="1" ht="48.6" customHeight="1" x14ac:dyDescent="0.35">
      <c r="A488" s="93" t="s">
        <v>32</v>
      </c>
      <c r="B488" s="93"/>
      <c r="C488" s="93"/>
      <c r="D488" s="93"/>
      <c r="E488" s="93"/>
      <c r="F488" s="27">
        <f>SUM(F432:F487)</f>
        <v>527.62000000000012</v>
      </c>
      <c r="G488" s="27">
        <f>AVERAGE(G432:G487)</f>
        <v>73.214285714285708</v>
      </c>
      <c r="H488" s="73"/>
      <c r="I488" s="94"/>
      <c r="J488" s="94"/>
      <c r="K488" s="74"/>
      <c r="L488" s="23">
        <f>SUM(L432:L487)</f>
        <v>142170752</v>
      </c>
      <c r="M488" s="73"/>
      <c r="N488" s="7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s="56" customFormat="1" ht="68.45" customHeight="1" x14ac:dyDescent="0.4">
      <c r="A489" s="113" t="s">
        <v>129</v>
      </c>
      <c r="B489" s="113"/>
      <c r="C489" s="113"/>
      <c r="D489" s="113"/>
      <c r="E489" s="113"/>
      <c r="F489" s="30">
        <f>F488+F431+F422+F415+F203+F89+F27</f>
        <v>8373.3206199999986</v>
      </c>
      <c r="G489" s="30">
        <f>(G488+G431+G422+G415+G203+G89+G27)/7</f>
        <v>68.812028965362472</v>
      </c>
      <c r="H489" s="75"/>
      <c r="I489" s="92"/>
      <c r="J489" s="92"/>
      <c r="K489" s="76"/>
      <c r="L489" s="31">
        <f>L431+L422+L415+L488+L203+L89+L27</f>
        <v>2224023480.5809999</v>
      </c>
      <c r="M489" s="75"/>
      <c r="N489" s="76"/>
    </row>
    <row r="490" spans="1:36" x14ac:dyDescent="0.3">
      <c r="A490" s="41"/>
      <c r="B490" s="41"/>
    </row>
    <row r="491" spans="1:36" x14ac:dyDescent="0.3">
      <c r="A491" s="41"/>
      <c r="B491" s="41"/>
    </row>
    <row r="492" spans="1:36" x14ac:dyDescent="0.3">
      <c r="A492" s="41"/>
      <c r="B492" s="41"/>
    </row>
    <row r="493" spans="1:36" x14ac:dyDescent="0.3">
      <c r="A493" s="41"/>
      <c r="B493" s="41"/>
    </row>
    <row r="494" spans="1:36" x14ac:dyDescent="0.3">
      <c r="A494" s="41"/>
      <c r="B494" s="41"/>
    </row>
    <row r="495" spans="1:36" x14ac:dyDescent="0.3">
      <c r="A495" s="41"/>
      <c r="B495" s="41"/>
    </row>
    <row r="496" spans="1:36" x14ac:dyDescent="0.3">
      <c r="A496" s="41"/>
      <c r="B496" s="41"/>
    </row>
    <row r="497" spans="1:2" x14ac:dyDescent="0.3">
      <c r="A497" s="41"/>
      <c r="B497" s="41"/>
    </row>
    <row r="498" spans="1:2" x14ac:dyDescent="0.3">
      <c r="A498" s="41"/>
      <c r="B498" s="41"/>
    </row>
    <row r="499" spans="1:2" x14ac:dyDescent="0.3">
      <c r="A499" s="41"/>
      <c r="B499" s="41"/>
    </row>
    <row r="500" spans="1:2" x14ac:dyDescent="0.3">
      <c r="A500" s="41"/>
      <c r="B500" s="41"/>
    </row>
    <row r="501" spans="1:2" x14ac:dyDescent="0.3">
      <c r="A501" s="41"/>
      <c r="B501" s="41"/>
    </row>
    <row r="502" spans="1:2" x14ac:dyDescent="0.3">
      <c r="A502" s="41"/>
      <c r="B502" s="41"/>
    </row>
    <row r="503" spans="1:2" x14ac:dyDescent="0.3">
      <c r="A503" s="41"/>
      <c r="B503" s="41"/>
    </row>
    <row r="504" spans="1:2" x14ac:dyDescent="0.3">
      <c r="A504" s="41"/>
      <c r="B504" s="41"/>
    </row>
    <row r="505" spans="1:2" x14ac:dyDescent="0.3">
      <c r="A505" s="41"/>
      <c r="B505" s="41"/>
    </row>
    <row r="506" spans="1:2" x14ac:dyDescent="0.3">
      <c r="A506" s="41"/>
      <c r="B506" s="41"/>
    </row>
    <row r="507" spans="1:2" x14ac:dyDescent="0.3">
      <c r="A507" s="41"/>
      <c r="B507" s="41"/>
    </row>
    <row r="508" spans="1:2" x14ac:dyDescent="0.3">
      <c r="A508" s="41"/>
      <c r="B508" s="41"/>
    </row>
    <row r="509" spans="1:2" x14ac:dyDescent="0.3">
      <c r="A509" s="41"/>
      <c r="B509" s="41"/>
    </row>
    <row r="510" spans="1:2" x14ac:dyDescent="0.3">
      <c r="A510" s="41"/>
      <c r="B510" s="41"/>
    </row>
    <row r="511" spans="1:2" x14ac:dyDescent="0.3">
      <c r="A511" s="41"/>
      <c r="B511" s="41"/>
    </row>
    <row r="512" spans="1:2" x14ac:dyDescent="0.3">
      <c r="A512" s="41"/>
      <c r="B512" s="41"/>
    </row>
    <row r="513" spans="1:2" x14ac:dyDescent="0.3">
      <c r="A513" s="41"/>
      <c r="B513" s="41"/>
    </row>
    <row r="514" spans="1:2" x14ac:dyDescent="0.3">
      <c r="A514" s="41"/>
      <c r="B514" s="41"/>
    </row>
    <row r="515" spans="1:2" x14ac:dyDescent="0.3">
      <c r="A515" s="41"/>
      <c r="B515" s="41"/>
    </row>
    <row r="516" spans="1:2" x14ac:dyDescent="0.3">
      <c r="A516" s="41"/>
      <c r="B516" s="41"/>
    </row>
    <row r="517" spans="1:2" x14ac:dyDescent="0.3">
      <c r="A517" s="41"/>
      <c r="B517" s="41"/>
    </row>
    <row r="518" spans="1:2" x14ac:dyDescent="0.3">
      <c r="A518" s="41"/>
      <c r="B518" s="41"/>
    </row>
    <row r="519" spans="1:2" x14ac:dyDescent="0.3">
      <c r="A519" s="41"/>
      <c r="B519" s="41"/>
    </row>
    <row r="520" spans="1:2" x14ac:dyDescent="0.3">
      <c r="A520" s="41"/>
      <c r="B520" s="41"/>
    </row>
    <row r="521" spans="1:2" x14ac:dyDescent="0.3">
      <c r="A521" s="41"/>
      <c r="B521" s="41"/>
    </row>
    <row r="522" spans="1:2" x14ac:dyDescent="0.3">
      <c r="A522" s="41"/>
      <c r="B522" s="41"/>
    </row>
    <row r="523" spans="1:2" x14ac:dyDescent="0.3">
      <c r="A523" s="41"/>
      <c r="B523" s="41"/>
    </row>
    <row r="524" spans="1:2" x14ac:dyDescent="0.3">
      <c r="A524" s="41"/>
      <c r="B524" s="41"/>
    </row>
    <row r="525" spans="1:2" x14ac:dyDescent="0.3">
      <c r="A525" s="41"/>
      <c r="B525" s="41"/>
    </row>
    <row r="526" spans="1:2" x14ac:dyDescent="0.3">
      <c r="A526" s="41"/>
      <c r="B526" s="41"/>
    </row>
    <row r="527" spans="1:2" x14ac:dyDescent="0.3">
      <c r="A527" s="41"/>
      <c r="B527" s="41"/>
    </row>
    <row r="528" spans="1:2" x14ac:dyDescent="0.3">
      <c r="A528" s="41"/>
      <c r="B528" s="41"/>
    </row>
    <row r="529" spans="1:2" x14ac:dyDescent="0.3">
      <c r="A529" s="41"/>
      <c r="B529" s="41"/>
    </row>
    <row r="530" spans="1:2" x14ac:dyDescent="0.3">
      <c r="A530" s="41"/>
      <c r="B530" s="41"/>
    </row>
    <row r="531" spans="1:2" x14ac:dyDescent="0.3">
      <c r="A531" s="41"/>
      <c r="B531" s="41"/>
    </row>
    <row r="532" spans="1:2" x14ac:dyDescent="0.3">
      <c r="A532" s="41"/>
      <c r="B532" s="41"/>
    </row>
    <row r="533" spans="1:2" x14ac:dyDescent="0.3">
      <c r="A533" s="41"/>
      <c r="B533" s="41"/>
    </row>
    <row r="534" spans="1:2" x14ac:dyDescent="0.3">
      <c r="A534" s="41"/>
      <c r="B534" s="41"/>
    </row>
    <row r="535" spans="1:2" x14ac:dyDescent="0.3">
      <c r="A535" s="41"/>
      <c r="B535" s="41"/>
    </row>
    <row r="536" spans="1:2" x14ac:dyDescent="0.3">
      <c r="A536" s="41"/>
      <c r="B536" s="41"/>
    </row>
    <row r="537" spans="1:2" x14ac:dyDescent="0.3">
      <c r="A537" s="41"/>
      <c r="B537" s="41"/>
    </row>
    <row r="538" spans="1:2" x14ac:dyDescent="0.3">
      <c r="A538" s="41"/>
      <c r="B538" s="41"/>
    </row>
    <row r="539" spans="1:2" x14ac:dyDescent="0.3">
      <c r="A539" s="41"/>
      <c r="B539" s="41"/>
    </row>
    <row r="540" spans="1:2" x14ac:dyDescent="0.3">
      <c r="A540" s="41"/>
      <c r="B540" s="41"/>
    </row>
    <row r="541" spans="1:2" x14ac:dyDescent="0.3">
      <c r="A541" s="41"/>
      <c r="B541" s="41"/>
    </row>
    <row r="542" spans="1:2" x14ac:dyDescent="0.3">
      <c r="A542" s="41"/>
      <c r="B542" s="41"/>
    </row>
    <row r="543" spans="1:2" x14ac:dyDescent="0.3">
      <c r="A543" s="41"/>
      <c r="B543" s="41"/>
    </row>
    <row r="544" spans="1:2" x14ac:dyDescent="0.3">
      <c r="A544" s="41"/>
      <c r="B544" s="41"/>
    </row>
    <row r="545" spans="1:2" x14ac:dyDescent="0.3">
      <c r="A545" s="41"/>
      <c r="B545" s="41"/>
    </row>
    <row r="546" spans="1:2" x14ac:dyDescent="0.3">
      <c r="A546" s="41"/>
      <c r="B546" s="41"/>
    </row>
    <row r="547" spans="1:2" x14ac:dyDescent="0.3">
      <c r="A547" s="41"/>
      <c r="B547" s="41"/>
    </row>
    <row r="548" spans="1:2" x14ac:dyDescent="0.3">
      <c r="A548" s="41"/>
      <c r="B548" s="41"/>
    </row>
    <row r="549" spans="1:2" x14ac:dyDescent="0.3">
      <c r="A549" s="41"/>
      <c r="B549" s="41"/>
    </row>
    <row r="550" spans="1:2" x14ac:dyDescent="0.3">
      <c r="A550" s="41"/>
      <c r="B550" s="41"/>
    </row>
    <row r="551" spans="1:2" x14ac:dyDescent="0.3">
      <c r="A551" s="41"/>
      <c r="B551" s="41"/>
    </row>
    <row r="552" spans="1:2" x14ac:dyDescent="0.3">
      <c r="A552" s="41"/>
      <c r="B552" s="41"/>
    </row>
    <row r="553" spans="1:2" x14ac:dyDescent="0.3">
      <c r="A553" s="41"/>
      <c r="B553" s="41"/>
    </row>
    <row r="554" spans="1:2" x14ac:dyDescent="0.3">
      <c r="A554" s="41"/>
      <c r="B554" s="41"/>
    </row>
    <row r="555" spans="1:2" x14ac:dyDescent="0.3">
      <c r="A555" s="41"/>
      <c r="B555" s="41"/>
    </row>
    <row r="556" spans="1:2" x14ac:dyDescent="0.3">
      <c r="A556" s="41"/>
      <c r="B556" s="41"/>
    </row>
    <row r="557" spans="1:2" x14ac:dyDescent="0.3">
      <c r="A557" s="41"/>
      <c r="B557" s="41"/>
    </row>
    <row r="558" spans="1:2" x14ac:dyDescent="0.3">
      <c r="A558" s="41"/>
      <c r="B558" s="41"/>
    </row>
    <row r="559" spans="1:2" x14ac:dyDescent="0.3">
      <c r="A559" s="41"/>
      <c r="B559" s="41"/>
    </row>
    <row r="560" spans="1:2" x14ac:dyDescent="0.3">
      <c r="A560" s="41"/>
      <c r="B560" s="41"/>
    </row>
    <row r="561" spans="1:2" x14ac:dyDescent="0.3">
      <c r="A561" s="41"/>
      <c r="B561" s="41"/>
    </row>
    <row r="562" spans="1:2" x14ac:dyDescent="0.3">
      <c r="A562" s="41"/>
      <c r="B562" s="41"/>
    </row>
    <row r="563" spans="1:2" x14ac:dyDescent="0.3">
      <c r="A563" s="41"/>
      <c r="B563" s="41"/>
    </row>
    <row r="564" spans="1:2" x14ac:dyDescent="0.3">
      <c r="A564" s="41"/>
      <c r="B564" s="41"/>
    </row>
    <row r="565" spans="1:2" x14ac:dyDescent="0.3">
      <c r="A565" s="41"/>
      <c r="B565" s="41"/>
    </row>
    <row r="566" spans="1:2" x14ac:dyDescent="0.3">
      <c r="A566" s="41"/>
      <c r="B566" s="41"/>
    </row>
    <row r="567" spans="1:2" x14ac:dyDescent="0.3">
      <c r="A567" s="41"/>
      <c r="B567" s="41"/>
    </row>
    <row r="568" spans="1:2" x14ac:dyDescent="0.3">
      <c r="A568" s="41"/>
      <c r="B568" s="41"/>
    </row>
    <row r="569" spans="1:2" x14ac:dyDescent="0.3">
      <c r="A569" s="41"/>
      <c r="B569" s="41"/>
    </row>
    <row r="570" spans="1:2" x14ac:dyDescent="0.3">
      <c r="A570" s="41"/>
      <c r="B570" s="41"/>
    </row>
    <row r="571" spans="1:2" x14ac:dyDescent="0.3">
      <c r="A571" s="41"/>
      <c r="B571" s="41"/>
    </row>
    <row r="572" spans="1:2" x14ac:dyDescent="0.3">
      <c r="A572" s="41"/>
      <c r="B572" s="41"/>
    </row>
    <row r="573" spans="1:2" x14ac:dyDescent="0.3">
      <c r="A573" s="41"/>
      <c r="B573" s="41"/>
    </row>
    <row r="574" spans="1:2" x14ac:dyDescent="0.3">
      <c r="A574" s="41"/>
      <c r="B574" s="41"/>
    </row>
    <row r="575" spans="1:2" x14ac:dyDescent="0.3">
      <c r="A575" s="41"/>
      <c r="B575" s="41"/>
    </row>
    <row r="576" spans="1:2" x14ac:dyDescent="0.3">
      <c r="A576" s="41"/>
      <c r="B576" s="41"/>
    </row>
    <row r="577" spans="1:2" x14ac:dyDescent="0.3">
      <c r="A577" s="41"/>
      <c r="B577" s="41"/>
    </row>
    <row r="578" spans="1:2" x14ac:dyDescent="0.3">
      <c r="A578" s="41"/>
      <c r="B578" s="41"/>
    </row>
    <row r="579" spans="1:2" x14ac:dyDescent="0.3">
      <c r="A579" s="41"/>
      <c r="B579" s="41"/>
    </row>
    <row r="580" spans="1:2" x14ac:dyDescent="0.3">
      <c r="A580" s="41"/>
      <c r="B580" s="41"/>
    </row>
    <row r="581" spans="1:2" x14ac:dyDescent="0.3">
      <c r="A581" s="41"/>
      <c r="B581" s="41"/>
    </row>
    <row r="582" spans="1:2" x14ac:dyDescent="0.3">
      <c r="A582" s="41"/>
      <c r="B582" s="41"/>
    </row>
    <row r="583" spans="1:2" x14ac:dyDescent="0.3">
      <c r="A583" s="41"/>
      <c r="B583" s="41"/>
    </row>
    <row r="584" spans="1:2" x14ac:dyDescent="0.3">
      <c r="A584" s="41"/>
      <c r="B584" s="41"/>
    </row>
    <row r="585" spans="1:2" x14ac:dyDescent="0.3">
      <c r="A585" s="41"/>
      <c r="B585" s="41"/>
    </row>
    <row r="586" spans="1:2" x14ac:dyDescent="0.3">
      <c r="A586" s="41"/>
      <c r="B586" s="41"/>
    </row>
    <row r="587" spans="1:2" x14ac:dyDescent="0.3">
      <c r="A587" s="41"/>
      <c r="B587" s="41"/>
    </row>
    <row r="588" spans="1:2" x14ac:dyDescent="0.3">
      <c r="A588" s="41"/>
      <c r="B588" s="41"/>
    </row>
    <row r="589" spans="1:2" x14ac:dyDescent="0.3">
      <c r="A589" s="41"/>
      <c r="B589" s="41"/>
    </row>
    <row r="590" spans="1:2" x14ac:dyDescent="0.3">
      <c r="A590" s="41"/>
      <c r="B590" s="41"/>
    </row>
    <row r="591" spans="1:2" x14ac:dyDescent="0.3">
      <c r="A591" s="41"/>
      <c r="B591" s="41"/>
    </row>
    <row r="592" spans="1:2" x14ac:dyDescent="0.3">
      <c r="A592" s="41"/>
      <c r="B592" s="41"/>
    </row>
    <row r="593" spans="1:2" x14ac:dyDescent="0.3">
      <c r="A593" s="41"/>
      <c r="B593" s="41"/>
    </row>
    <row r="594" spans="1:2" x14ac:dyDescent="0.3">
      <c r="A594" s="41"/>
      <c r="B594" s="41"/>
    </row>
    <row r="595" spans="1:2" x14ac:dyDescent="0.3">
      <c r="A595" s="41"/>
      <c r="B595" s="41"/>
    </row>
    <row r="596" spans="1:2" x14ac:dyDescent="0.3">
      <c r="A596" s="41"/>
      <c r="B596" s="41"/>
    </row>
    <row r="597" spans="1:2" x14ac:dyDescent="0.3">
      <c r="A597" s="41"/>
      <c r="B597" s="41"/>
    </row>
    <row r="598" spans="1:2" x14ac:dyDescent="0.3">
      <c r="A598" s="41"/>
      <c r="B598" s="41"/>
    </row>
    <row r="599" spans="1:2" x14ac:dyDescent="0.3">
      <c r="A599" s="41"/>
      <c r="B599" s="41"/>
    </row>
    <row r="600" spans="1:2" x14ac:dyDescent="0.3">
      <c r="A600" s="41"/>
      <c r="B600" s="41"/>
    </row>
    <row r="601" spans="1:2" x14ac:dyDescent="0.3">
      <c r="A601" s="41"/>
      <c r="B601" s="41"/>
    </row>
    <row r="602" spans="1:2" x14ac:dyDescent="0.3">
      <c r="A602" s="41"/>
      <c r="B602" s="41"/>
    </row>
    <row r="603" spans="1:2" x14ac:dyDescent="0.3">
      <c r="A603" s="41"/>
      <c r="B603" s="41"/>
    </row>
    <row r="604" spans="1:2" x14ac:dyDescent="0.3">
      <c r="A604" s="41"/>
      <c r="B604" s="41"/>
    </row>
    <row r="605" spans="1:2" x14ac:dyDescent="0.3">
      <c r="A605" s="41"/>
      <c r="B605" s="41"/>
    </row>
    <row r="606" spans="1:2" x14ac:dyDescent="0.3">
      <c r="A606" s="41"/>
      <c r="B606" s="41"/>
    </row>
    <row r="607" spans="1:2" x14ac:dyDescent="0.3">
      <c r="A607" s="41"/>
      <c r="B607" s="41"/>
    </row>
    <row r="608" spans="1:2" x14ac:dyDescent="0.3">
      <c r="A608" s="41"/>
      <c r="B608" s="41"/>
    </row>
    <row r="609" spans="1:2" x14ac:dyDescent="0.3">
      <c r="A609" s="41"/>
      <c r="B609" s="41"/>
    </row>
    <row r="610" spans="1:2" x14ac:dyDescent="0.3">
      <c r="A610" s="41"/>
      <c r="B610" s="41"/>
    </row>
    <row r="611" spans="1:2" x14ac:dyDescent="0.3">
      <c r="A611" s="41"/>
      <c r="B611" s="41"/>
    </row>
    <row r="612" spans="1:2" x14ac:dyDescent="0.3">
      <c r="A612" s="41"/>
      <c r="B612" s="41"/>
    </row>
    <row r="613" spans="1:2" x14ac:dyDescent="0.3">
      <c r="A613" s="41"/>
      <c r="B613" s="41"/>
    </row>
    <row r="614" spans="1:2" x14ac:dyDescent="0.3">
      <c r="A614" s="41"/>
      <c r="B614" s="41"/>
    </row>
    <row r="615" spans="1:2" x14ac:dyDescent="0.3">
      <c r="A615" s="41"/>
      <c r="B615" s="41"/>
    </row>
    <row r="616" spans="1:2" x14ac:dyDescent="0.3">
      <c r="A616" s="41"/>
      <c r="B616" s="41"/>
    </row>
    <row r="617" spans="1:2" x14ac:dyDescent="0.3">
      <c r="A617" s="41"/>
      <c r="B617" s="41"/>
    </row>
    <row r="618" spans="1:2" x14ac:dyDescent="0.3">
      <c r="A618" s="41"/>
      <c r="B618" s="41"/>
    </row>
    <row r="619" spans="1:2" x14ac:dyDescent="0.3">
      <c r="A619" s="41"/>
      <c r="B619" s="41"/>
    </row>
    <row r="620" spans="1:2" x14ac:dyDescent="0.3">
      <c r="A620" s="41"/>
      <c r="B620" s="41"/>
    </row>
    <row r="621" spans="1:2" x14ac:dyDescent="0.3">
      <c r="A621" s="41"/>
      <c r="B621" s="41"/>
    </row>
    <row r="622" spans="1:2" x14ac:dyDescent="0.3">
      <c r="A622" s="41"/>
      <c r="B622" s="41"/>
    </row>
    <row r="623" spans="1:2" x14ac:dyDescent="0.3">
      <c r="A623" s="41"/>
      <c r="B623" s="41"/>
    </row>
    <row r="624" spans="1:2" x14ac:dyDescent="0.3">
      <c r="A624" s="41"/>
      <c r="B624" s="41"/>
    </row>
    <row r="625" spans="1:2" x14ac:dyDescent="0.3">
      <c r="A625" s="41"/>
      <c r="B625" s="41"/>
    </row>
    <row r="626" spans="1:2" x14ac:dyDescent="0.3">
      <c r="A626" s="41"/>
      <c r="B626" s="41"/>
    </row>
    <row r="627" spans="1:2" x14ac:dyDescent="0.3">
      <c r="A627" s="41"/>
      <c r="B627" s="41"/>
    </row>
    <row r="628" spans="1:2" x14ac:dyDescent="0.3">
      <c r="A628" s="41"/>
      <c r="B628" s="41"/>
    </row>
    <row r="629" spans="1:2" x14ac:dyDescent="0.3">
      <c r="A629" s="41"/>
      <c r="B629" s="41"/>
    </row>
    <row r="630" spans="1:2" x14ac:dyDescent="0.3">
      <c r="A630" s="41"/>
      <c r="B630" s="41"/>
    </row>
    <row r="631" spans="1:2" x14ac:dyDescent="0.3">
      <c r="A631" s="41"/>
      <c r="B631" s="41"/>
    </row>
  </sheetData>
  <mergeCells count="119">
    <mergeCell ref="D479:D483"/>
    <mergeCell ref="D484:D485"/>
    <mergeCell ref="D486:D487"/>
    <mergeCell ref="C443:C487"/>
    <mergeCell ref="A1:N1"/>
    <mergeCell ref="A203:E203"/>
    <mergeCell ref="A90:A202"/>
    <mergeCell ref="D114:D117"/>
    <mergeCell ref="B90:B202"/>
    <mergeCell ref="D204:D207"/>
    <mergeCell ref="D208:D213"/>
    <mergeCell ref="A4:A26"/>
    <mergeCell ref="D4:D8"/>
    <mergeCell ref="B4:B26"/>
    <mergeCell ref="B28:B88"/>
    <mergeCell ref="A28:A88"/>
    <mergeCell ref="C83:C88"/>
    <mergeCell ref="C4:C20"/>
    <mergeCell ref="A204:A414"/>
    <mergeCell ref="C204:C213"/>
    <mergeCell ref="D70:D72"/>
    <mergeCell ref="D73:D76"/>
    <mergeCell ref="A2:N2"/>
    <mergeCell ref="D406:D414"/>
    <mergeCell ref="A422:E422"/>
    <mergeCell ref="A415:E415"/>
    <mergeCell ref="B416:B421"/>
    <mergeCell ref="C416:C421"/>
    <mergeCell ref="D416:D417"/>
    <mergeCell ref="D418:D421"/>
    <mergeCell ref="H422:K422"/>
    <mergeCell ref="D49:D60"/>
    <mergeCell ref="D118:D133"/>
    <mergeCell ref="D227:D232"/>
    <mergeCell ref="D233:D238"/>
    <mergeCell ref="D239:D247"/>
    <mergeCell ref="D356:D360"/>
    <mergeCell ref="D361:D368"/>
    <mergeCell ref="D369:D376"/>
    <mergeCell ref="D377:D383"/>
    <mergeCell ref="D384:D387"/>
    <mergeCell ref="D329:D335"/>
    <mergeCell ref="D336:D340"/>
    <mergeCell ref="D341:D349"/>
    <mergeCell ref="D350:D355"/>
    <mergeCell ref="D102:D104"/>
    <mergeCell ref="D105:D113"/>
    <mergeCell ref="D21:D24"/>
    <mergeCell ref="A27:E27"/>
    <mergeCell ref="H415:K415"/>
    <mergeCell ref="E418:E419"/>
    <mergeCell ref="A416:A421"/>
    <mergeCell ref="D248:D250"/>
    <mergeCell ref="D251:D256"/>
    <mergeCell ref="D257:D262"/>
    <mergeCell ref="D288:D293"/>
    <mergeCell ref="D294:D299"/>
    <mergeCell ref="D66:D69"/>
    <mergeCell ref="D78:D81"/>
    <mergeCell ref="D263:D268"/>
    <mergeCell ref="D300:D306"/>
    <mergeCell ref="D307:D315"/>
    <mergeCell ref="D317:D322"/>
    <mergeCell ref="D323:D328"/>
    <mergeCell ref="D269:D275"/>
    <mergeCell ref="C21:C26"/>
    <mergeCell ref="D83:D88"/>
    <mergeCell ref="H203:K203"/>
    <mergeCell ref="H89:K89"/>
    <mergeCell ref="H27:K27"/>
    <mergeCell ref="C28:C60"/>
    <mergeCell ref="D10:D15"/>
    <mergeCell ref="D16:D20"/>
    <mergeCell ref="H489:K489"/>
    <mergeCell ref="A488:E488"/>
    <mergeCell ref="H488:K488"/>
    <mergeCell ref="C61:C82"/>
    <mergeCell ref="A89:E89"/>
    <mergeCell ref="C90:C113"/>
    <mergeCell ref="D90:D99"/>
    <mergeCell ref="D100:D101"/>
    <mergeCell ref="D61:D65"/>
    <mergeCell ref="C114:C202"/>
    <mergeCell ref="B204:B414"/>
    <mergeCell ref="D423:D425"/>
    <mergeCell ref="C423:C430"/>
    <mergeCell ref="D426:D430"/>
    <mergeCell ref="B432:B487"/>
    <mergeCell ref="H431:K431"/>
    <mergeCell ref="A489:E489"/>
    <mergeCell ref="D432:D435"/>
    <mergeCell ref="B423:B430"/>
    <mergeCell ref="A423:A430"/>
    <mergeCell ref="A431:E431"/>
    <mergeCell ref="A432:A487"/>
    <mergeCell ref="M488:N488"/>
    <mergeCell ref="M489:N489"/>
    <mergeCell ref="M431:N431"/>
    <mergeCell ref="M422:N422"/>
    <mergeCell ref="M415:N415"/>
    <mergeCell ref="M203:N203"/>
    <mergeCell ref="M89:N89"/>
    <mergeCell ref="M27:N27"/>
    <mergeCell ref="C432:C442"/>
    <mergeCell ref="D443:D455"/>
    <mergeCell ref="D456:D473"/>
    <mergeCell ref="D474:D478"/>
    <mergeCell ref="D388:D391"/>
    <mergeCell ref="D392:D399"/>
    <mergeCell ref="D400:D405"/>
    <mergeCell ref="D436:D437"/>
    <mergeCell ref="D438:D442"/>
    <mergeCell ref="D28:D35"/>
    <mergeCell ref="D36:D48"/>
    <mergeCell ref="D276:D281"/>
    <mergeCell ref="D282:D287"/>
    <mergeCell ref="C214:C414"/>
    <mergeCell ref="D214:D219"/>
    <mergeCell ref="D220:D226"/>
  </mergeCells>
  <phoneticPr fontId="3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Կարկուտ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Samvel S. Asatryan</dc:creator>
  <cp:lastModifiedBy>Marine L. Vardanyan</cp:lastModifiedBy>
  <dcterms:created xsi:type="dcterms:W3CDTF">2015-06-05T18:17:20Z</dcterms:created>
  <dcterms:modified xsi:type="dcterms:W3CDTF">2025-07-30T08:35:20Z</dcterms:modified>
</cp:coreProperties>
</file>