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 2\Desktop\Hilz\"/>
    </mc:Choice>
  </mc:AlternateContent>
  <bookViews>
    <workbookView xWindow="0" yWindow="0" windowWidth="28740" windowHeight="1218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72" i="1" l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24" i="1"/>
  <c r="G7" i="1"/>
  <c r="H13" i="1"/>
  <c r="F13" i="1"/>
  <c r="E12" i="1"/>
  <c r="H12" i="1" s="1"/>
  <c r="G12" i="1" s="1"/>
  <c r="D11" i="1"/>
  <c r="E11" i="1"/>
  <c r="F11" i="1" s="1"/>
  <c r="H10" i="1"/>
  <c r="F10" i="1" s="1"/>
  <c r="E54" i="1"/>
  <c r="F54" i="1" s="1"/>
  <c r="G8" i="1"/>
  <c r="H8" i="1" s="1"/>
  <c r="G9" i="1"/>
  <c r="H9" i="1" s="1"/>
  <c r="H7" i="1"/>
  <c r="H5" i="1"/>
  <c r="F6" i="1"/>
  <c r="H6" i="1" s="1"/>
  <c r="F12" i="1" l="1"/>
  <c r="F14" i="1" s="1"/>
  <c r="G10" i="1"/>
  <c r="G11" i="1"/>
  <c r="H11" i="1" l="1"/>
  <c r="H14" i="1" s="1"/>
  <c r="F16" i="1" s="1"/>
  <c r="G14" i="1"/>
  <c r="F47" i="1" l="1"/>
  <c r="G16" i="1"/>
</calcChain>
</file>

<file path=xl/sharedStrings.xml><?xml version="1.0" encoding="utf-8"?>
<sst xmlns="http://schemas.openxmlformats.org/spreadsheetml/2006/main" count="43" uniqueCount="36">
  <si>
    <t>գործառույթը</t>
  </si>
  <si>
    <t>գումարի չափը՝ հազ․ դրամ</t>
  </si>
  <si>
    <t>Ընկերություն</t>
  </si>
  <si>
    <t>ՀՀ պետական բյուջե</t>
  </si>
  <si>
    <t>տիպային նախագծի ձեռքբերում</t>
  </si>
  <si>
    <t>նախագծի տեղակապման աշխատանքներ</t>
  </si>
  <si>
    <t>քանակը</t>
  </si>
  <si>
    <t>միավորի արժեքը՝ հազ․ դրամ</t>
  </si>
  <si>
    <t>շինմոնտաժային աշխատանքներ</t>
  </si>
  <si>
    <t>տեխնիկական հսկողություն</t>
  </si>
  <si>
    <t>հեղինակային հսկողություն</t>
  </si>
  <si>
    <t>ընդամենը</t>
  </si>
  <si>
    <t>%</t>
  </si>
  <si>
    <t xml:space="preserve">գույքի ձեռքբերում </t>
  </si>
  <si>
    <t>մարզասրահ</t>
  </si>
  <si>
    <t>ֆիտնես սրահ</t>
  </si>
  <si>
    <t>ֆուտզալ</t>
  </si>
  <si>
    <t>լողավազան</t>
  </si>
  <si>
    <t>սրճարան</t>
  </si>
  <si>
    <t>հյուրանոց</t>
  </si>
  <si>
    <t>խոհանոց</t>
  </si>
  <si>
    <t>գեղեցկության սրահ</t>
  </si>
  <si>
    <t>մանկան սենյակ</t>
  </si>
  <si>
    <t>բուժկետ</t>
  </si>
  <si>
    <t>հաշվապահություն</t>
  </si>
  <si>
    <t>վաճառքի բաժին</t>
  </si>
  <si>
    <t>սպասարկման բաժին</t>
  </si>
  <si>
    <t>ադմինիստրացիա</t>
  </si>
  <si>
    <t>տնօրենի սենյակ</t>
  </si>
  <si>
    <t>հանդերձարան</t>
  </si>
  <si>
    <t>այլ գույք</t>
  </si>
  <si>
    <t>այլ ծախսեր</t>
  </si>
  <si>
    <t>կոմունալ ծախսեր</t>
  </si>
  <si>
    <t>ընթացիկ այլ ծախսեր</t>
  </si>
  <si>
    <t>տարին</t>
  </si>
  <si>
    <t>գույքի թարմացում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</si>
</sst>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" fontId="0" fillId="0" borderId="0" xfId="0" applyNumberFormat="1"/>
    <xf numFmtId="164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right" wrapText="1"/>
    </xf>
    <xf numFmtId="164" fontId="0" fillId="0" borderId="0" xfId="0" applyNumberFormat="1" applyAlignment="1">
      <alignment horizontal="right"/>
    </xf>
    <xf numFmtId="164" fontId="1" fillId="2" borderId="0" xfId="0" applyNumberFormat="1" applyFont="1" applyFill="1" applyAlignment="1">
      <alignment horizontal="right" wrapText="1"/>
    </xf>
    <xf numFmtId="164" fontId="1" fillId="0" borderId="0" xfId="0" applyNumberFormat="1" applyFont="1"/>
    <xf numFmtId="0" fontId="1" fillId="0" borderId="0" xfId="0" applyFont="1"/>
    <xf numFmtId="164" fontId="2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164" fontId="0" fillId="0" borderId="1" xfId="0" applyNumberFormat="1" applyBorder="1" applyAlignment="1">
      <alignment horizontal="right" wrapText="1"/>
    </xf>
    <xf numFmtId="164" fontId="1" fillId="0" borderId="1" xfId="0" applyNumberFormat="1" applyFont="1" applyBorder="1"/>
    <xf numFmtId="1" fontId="1" fillId="2" borderId="1" xfId="0" applyNumberFormat="1" applyFont="1" applyFill="1" applyBorder="1" applyAlignment="1">
      <alignment wrapText="1"/>
    </xf>
    <xf numFmtId="164" fontId="1" fillId="2" borderId="1" xfId="0" applyNumberFormat="1" applyFont="1" applyFill="1" applyBorder="1" applyAlignment="1">
      <alignment horizontal="right"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 wrapText="1"/>
    </xf>
    <xf numFmtId="164" fontId="1" fillId="0" borderId="1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J73"/>
  <sheetViews>
    <sheetView tabSelected="1" workbookViewId="0">
      <selection activeCell="D18" sqref="D18"/>
    </sheetView>
  </sheetViews>
  <sheetFormatPr defaultRowHeight="15" x14ac:dyDescent="0.25"/>
  <cols>
    <col min="3" max="3" width="42.140625" bestFit="1" customWidth="1"/>
    <col min="4" max="4" width="9" style="4" bestFit="1" customWidth="1"/>
    <col min="5" max="5" width="16.85546875" style="7" customWidth="1"/>
    <col min="6" max="6" width="15.28515625" style="7" customWidth="1"/>
    <col min="7" max="7" width="14" style="7" customWidth="1"/>
    <col min="8" max="8" width="14.85546875" style="10" customWidth="1"/>
  </cols>
  <sheetData>
    <row r="3" spans="3:10" ht="15" customHeight="1" x14ac:dyDescent="0.25">
      <c r="C3" s="26" t="s">
        <v>0</v>
      </c>
      <c r="D3" s="24" t="s">
        <v>6</v>
      </c>
      <c r="E3" s="25" t="s">
        <v>7</v>
      </c>
      <c r="F3" s="25" t="s">
        <v>1</v>
      </c>
      <c r="G3" s="25"/>
      <c r="H3" s="25"/>
    </row>
    <row r="4" spans="3:10" ht="49.5" customHeight="1" x14ac:dyDescent="0.25">
      <c r="C4" s="26"/>
      <c r="D4" s="24"/>
      <c r="E4" s="25"/>
      <c r="F4" s="11" t="s">
        <v>2</v>
      </c>
      <c r="G4" s="11" t="s">
        <v>3</v>
      </c>
      <c r="H4" s="12" t="s">
        <v>11</v>
      </c>
    </row>
    <row r="5" spans="3:10" ht="16.5" x14ac:dyDescent="0.3">
      <c r="C5" s="13" t="s">
        <v>4</v>
      </c>
      <c r="D5" s="14">
        <v>1</v>
      </c>
      <c r="E5" s="15">
        <v>42029.4</v>
      </c>
      <c r="F5" s="15">
        <v>42029.4</v>
      </c>
      <c r="G5" s="15">
        <v>0</v>
      </c>
      <c r="H5" s="16">
        <f>+F5+G5</f>
        <v>42029.4</v>
      </c>
      <c r="I5" s="1"/>
    </row>
    <row r="6" spans="3:10" ht="16.5" x14ac:dyDescent="0.3">
      <c r="C6" s="13" t="s">
        <v>5</v>
      </c>
      <c r="D6" s="14">
        <v>2</v>
      </c>
      <c r="E6" s="15">
        <v>8405.9</v>
      </c>
      <c r="F6" s="15">
        <f>+D6*E6</f>
        <v>16811.8</v>
      </c>
      <c r="G6" s="15">
        <v>0</v>
      </c>
      <c r="H6" s="16">
        <f t="shared" ref="H6:H11" si="0">+F6+G6</f>
        <v>16811.8</v>
      </c>
      <c r="I6" s="1"/>
    </row>
    <row r="7" spans="3:10" ht="16.5" x14ac:dyDescent="0.3">
      <c r="C7" s="13" t="s">
        <v>8</v>
      </c>
      <c r="D7" s="14">
        <v>3</v>
      </c>
      <c r="E7" s="15">
        <v>1352296.4</v>
      </c>
      <c r="F7" s="15">
        <v>0</v>
      </c>
      <c r="G7" s="15">
        <f>+D7*E7</f>
        <v>4056889.1999999997</v>
      </c>
      <c r="H7" s="16">
        <f t="shared" si="0"/>
        <v>4056889.1999999997</v>
      </c>
      <c r="I7" s="1"/>
      <c r="J7" s="1"/>
    </row>
    <row r="8" spans="3:10" ht="16.5" x14ac:dyDescent="0.3">
      <c r="C8" s="13" t="s">
        <v>9</v>
      </c>
      <c r="D8" s="14">
        <v>3</v>
      </c>
      <c r="E8" s="15">
        <v>40568.9</v>
      </c>
      <c r="F8" s="15">
        <v>0</v>
      </c>
      <c r="G8" s="15">
        <f t="shared" ref="G8:G9" si="1">+D8*E8</f>
        <v>121706.70000000001</v>
      </c>
      <c r="H8" s="16">
        <f t="shared" si="0"/>
        <v>121706.70000000001</v>
      </c>
      <c r="I8" s="1"/>
      <c r="J8" s="1"/>
    </row>
    <row r="9" spans="3:10" ht="16.5" x14ac:dyDescent="0.3">
      <c r="C9" s="13" t="s">
        <v>10</v>
      </c>
      <c r="D9" s="14">
        <v>3</v>
      </c>
      <c r="E9" s="15">
        <v>8113.8</v>
      </c>
      <c r="F9" s="15">
        <v>0</v>
      </c>
      <c r="G9" s="15">
        <f t="shared" si="1"/>
        <v>24341.4</v>
      </c>
      <c r="H9" s="16">
        <f t="shared" si="0"/>
        <v>24341.4</v>
      </c>
      <c r="I9" s="1"/>
      <c r="J9" s="1"/>
    </row>
    <row r="10" spans="3:10" x14ac:dyDescent="0.25">
      <c r="C10" s="13" t="s">
        <v>13</v>
      </c>
      <c r="D10" s="14">
        <v>3</v>
      </c>
      <c r="E10" s="15">
        <v>393073</v>
      </c>
      <c r="F10" s="15">
        <f>+H10*0.3</f>
        <v>353765.7</v>
      </c>
      <c r="G10" s="15">
        <f>+H10*0.7</f>
        <v>825453.29999999993</v>
      </c>
      <c r="H10" s="16">
        <f>D10*E10</f>
        <v>1179219</v>
      </c>
    </row>
    <row r="11" spans="3:10" x14ac:dyDescent="0.25">
      <c r="C11" s="13" t="s">
        <v>32</v>
      </c>
      <c r="D11" s="14">
        <f>3*20</f>
        <v>60</v>
      </c>
      <c r="E11" s="15">
        <f>122101.288*0.7</f>
        <v>85470.901599999997</v>
      </c>
      <c r="F11" s="15">
        <f>+E11*19*3</f>
        <v>4871841.3911999995</v>
      </c>
      <c r="G11" s="15">
        <f>+E11*3</f>
        <v>256412.70480000001</v>
      </c>
      <c r="H11" s="16">
        <f t="shared" si="0"/>
        <v>5128254.0959999999</v>
      </c>
    </row>
    <row r="12" spans="3:10" x14ac:dyDescent="0.25">
      <c r="C12" s="13" t="s">
        <v>35</v>
      </c>
      <c r="D12" s="14">
        <v>3</v>
      </c>
      <c r="E12" s="15">
        <f>+E10*0.8</f>
        <v>314458.40000000002</v>
      </c>
      <c r="F12" s="15">
        <f>+H12*0.3</f>
        <v>283012.56</v>
      </c>
      <c r="G12" s="15">
        <f>+H12*0.7</f>
        <v>660362.64</v>
      </c>
      <c r="H12" s="16">
        <f>D12*E12</f>
        <v>943375.20000000007</v>
      </c>
    </row>
    <row r="13" spans="3:10" x14ac:dyDescent="0.25">
      <c r="C13" s="13" t="s">
        <v>33</v>
      </c>
      <c r="D13" s="14">
        <v>60</v>
      </c>
      <c r="E13" s="15">
        <v>10000</v>
      </c>
      <c r="F13" s="15">
        <f>+D13*E13</f>
        <v>600000</v>
      </c>
      <c r="G13" s="15">
        <v>0</v>
      </c>
      <c r="H13" s="16">
        <f t="shared" ref="H13" si="2">D13*E13</f>
        <v>600000</v>
      </c>
    </row>
    <row r="14" spans="3:10" ht="16.5" x14ac:dyDescent="0.25">
      <c r="C14" s="12" t="s">
        <v>11</v>
      </c>
      <c r="D14" s="17"/>
      <c r="E14" s="18"/>
      <c r="F14" s="18">
        <f>+SUM(F5:F13)</f>
        <v>6167460.8511999995</v>
      </c>
      <c r="G14" s="18">
        <f>+SUM(G5:G13)</f>
        <v>5945165.9447999997</v>
      </c>
      <c r="H14" s="18">
        <f>+SUM(H5:H13)</f>
        <v>12112626.796</v>
      </c>
    </row>
    <row r="15" spans="3:10" x14ac:dyDescent="0.25">
      <c r="C15" s="2"/>
      <c r="D15" s="3"/>
      <c r="E15" s="6"/>
      <c r="F15" s="6"/>
      <c r="G15" s="6"/>
    </row>
    <row r="16" spans="3:10" x14ac:dyDescent="0.25">
      <c r="C16" s="2"/>
      <c r="D16" s="3"/>
      <c r="E16" s="6" t="s">
        <v>12</v>
      </c>
      <c r="F16" s="5">
        <f>+F14/H14*100</f>
        <v>50.917616426824154</v>
      </c>
      <c r="G16" s="5">
        <f>+G14/H14*100</f>
        <v>49.082383573175846</v>
      </c>
    </row>
    <row r="17" spans="3:8" x14ac:dyDescent="0.25">
      <c r="C17" s="2"/>
      <c r="D17" s="3"/>
      <c r="E17" s="6"/>
      <c r="F17" s="5"/>
      <c r="G17" s="5"/>
    </row>
    <row r="18" spans="3:8" x14ac:dyDescent="0.25">
      <c r="C18" s="2"/>
      <c r="D18" s="3"/>
      <c r="E18" s="6"/>
      <c r="F18" s="5"/>
      <c r="G18" s="5"/>
    </row>
    <row r="19" spans="3:8" x14ac:dyDescent="0.25">
      <c r="C19" s="2"/>
      <c r="D19" s="3"/>
      <c r="E19" s="6"/>
      <c r="F19" s="5"/>
      <c r="G19" s="5"/>
    </row>
    <row r="20" spans="3:8" x14ac:dyDescent="0.25">
      <c r="C20" s="2"/>
      <c r="D20" s="3"/>
      <c r="E20" s="6"/>
      <c r="F20" s="5"/>
      <c r="G20" s="5"/>
    </row>
    <row r="21" spans="3:8" x14ac:dyDescent="0.25">
      <c r="C21" s="2"/>
      <c r="D21" s="3"/>
      <c r="E21" s="6"/>
      <c r="F21" s="5"/>
      <c r="G21" s="5"/>
    </row>
    <row r="22" spans="3:8" x14ac:dyDescent="0.25">
      <c r="C22" s="26" t="s">
        <v>34</v>
      </c>
      <c r="D22" s="25" t="s">
        <v>1</v>
      </c>
      <c r="E22" s="25"/>
      <c r="F22" s="25"/>
      <c r="G22" s="5"/>
    </row>
    <row r="23" spans="3:8" ht="33" x14ac:dyDescent="0.25">
      <c r="C23" s="26"/>
      <c r="D23" s="11" t="s">
        <v>2</v>
      </c>
      <c r="E23" s="11" t="s">
        <v>3</v>
      </c>
      <c r="F23" s="12" t="s">
        <v>11</v>
      </c>
      <c r="G23" s="6"/>
    </row>
    <row r="24" spans="3:8" x14ac:dyDescent="0.25">
      <c r="C24" s="19">
        <v>2025</v>
      </c>
      <c r="D24" s="20">
        <v>58841.2</v>
      </c>
      <c r="E24" s="20">
        <v>0</v>
      </c>
      <c r="F24" s="21">
        <f>+D24+E24</f>
        <v>58841.2</v>
      </c>
      <c r="G24"/>
      <c r="H24"/>
    </row>
    <row r="25" spans="3:8" x14ac:dyDescent="0.25">
      <c r="C25" s="19">
        <v>2026</v>
      </c>
      <c r="D25" s="20">
        <v>0</v>
      </c>
      <c r="E25" s="20">
        <v>2101468.65</v>
      </c>
      <c r="F25" s="21">
        <f t="shared" ref="F25:F46" si="3">+D25+E25</f>
        <v>2101468.65</v>
      </c>
      <c r="G25"/>
      <c r="H25"/>
    </row>
    <row r="26" spans="3:8" x14ac:dyDescent="0.25">
      <c r="C26" s="19">
        <v>2027</v>
      </c>
      <c r="D26" s="20">
        <v>353765.7</v>
      </c>
      <c r="E26" s="20">
        <v>2926921.9499999997</v>
      </c>
      <c r="F26" s="21">
        <f t="shared" si="3"/>
        <v>3280687.65</v>
      </c>
      <c r="G26"/>
      <c r="H26"/>
    </row>
    <row r="27" spans="3:8" x14ac:dyDescent="0.25">
      <c r="C27" s="19">
        <v>2028</v>
      </c>
      <c r="D27" s="20">
        <v>30000</v>
      </c>
      <c r="E27" s="20">
        <v>256412.70480000001</v>
      </c>
      <c r="F27" s="21">
        <f t="shared" si="3"/>
        <v>286412.70480000001</v>
      </c>
      <c r="G27"/>
      <c r="H27"/>
    </row>
    <row r="28" spans="3:8" x14ac:dyDescent="0.25">
      <c r="C28" s="19">
        <v>2029</v>
      </c>
      <c r="D28" s="20">
        <v>286412.70480000001</v>
      </c>
      <c r="E28" s="20">
        <v>0</v>
      </c>
      <c r="F28" s="21">
        <f t="shared" si="3"/>
        <v>286412.70480000001</v>
      </c>
      <c r="G28"/>
      <c r="H28"/>
    </row>
    <row r="29" spans="3:8" x14ac:dyDescent="0.25">
      <c r="C29" s="19">
        <v>2030</v>
      </c>
      <c r="D29" s="20">
        <v>286412.70480000001</v>
      </c>
      <c r="E29" s="20">
        <v>0</v>
      </c>
      <c r="F29" s="21">
        <f t="shared" si="3"/>
        <v>286412.70480000001</v>
      </c>
      <c r="G29"/>
      <c r="H29"/>
    </row>
    <row r="30" spans="3:8" x14ac:dyDescent="0.25">
      <c r="C30" s="19">
        <v>2031</v>
      </c>
      <c r="D30" s="20">
        <v>286412.70480000001</v>
      </c>
      <c r="E30" s="20">
        <v>0</v>
      </c>
      <c r="F30" s="21">
        <f t="shared" si="3"/>
        <v>286412.70480000001</v>
      </c>
      <c r="G30"/>
      <c r="H30"/>
    </row>
    <row r="31" spans="3:8" x14ac:dyDescent="0.25">
      <c r="C31" s="19">
        <v>2032</v>
      </c>
      <c r="D31" s="20">
        <v>286412.70480000001</v>
      </c>
      <c r="E31" s="20">
        <v>0</v>
      </c>
      <c r="F31" s="21">
        <f t="shared" si="3"/>
        <v>286412.70480000001</v>
      </c>
      <c r="G31"/>
      <c r="H31"/>
    </row>
    <row r="32" spans="3:8" x14ac:dyDescent="0.25">
      <c r="C32" s="19">
        <v>2033</v>
      </c>
      <c r="D32" s="20">
        <v>286412.70480000001</v>
      </c>
      <c r="E32" s="20">
        <v>0</v>
      </c>
      <c r="F32" s="21">
        <f t="shared" si="3"/>
        <v>286412.70480000001</v>
      </c>
      <c r="G32"/>
      <c r="H32"/>
    </row>
    <row r="33" spans="3:8" x14ac:dyDescent="0.25">
      <c r="C33" s="19">
        <v>2034</v>
      </c>
      <c r="D33" s="20">
        <v>286412.70480000001</v>
      </c>
      <c r="E33" s="20">
        <v>0</v>
      </c>
      <c r="F33" s="21">
        <f t="shared" si="3"/>
        <v>286412.70480000001</v>
      </c>
      <c r="G33"/>
      <c r="H33"/>
    </row>
    <row r="34" spans="3:8" x14ac:dyDescent="0.25">
      <c r="C34" s="19">
        <v>2035</v>
      </c>
      <c r="D34" s="20">
        <v>286412.70480000001</v>
      </c>
      <c r="E34" s="20">
        <v>0</v>
      </c>
      <c r="F34" s="21">
        <f t="shared" si="3"/>
        <v>286412.70480000001</v>
      </c>
      <c r="G34"/>
      <c r="H34"/>
    </row>
    <row r="35" spans="3:8" x14ac:dyDescent="0.25">
      <c r="C35" s="19">
        <v>2036</v>
      </c>
      <c r="D35" s="20">
        <v>286412.70480000001</v>
      </c>
      <c r="E35" s="20">
        <v>0</v>
      </c>
      <c r="F35" s="21">
        <f t="shared" si="3"/>
        <v>286412.70480000001</v>
      </c>
      <c r="G35"/>
      <c r="H35"/>
    </row>
    <row r="36" spans="3:8" x14ac:dyDescent="0.25">
      <c r="C36" s="19">
        <v>2037</v>
      </c>
      <c r="D36" s="20">
        <v>569425.2648</v>
      </c>
      <c r="E36" s="20">
        <v>660362.64</v>
      </c>
      <c r="F36" s="21">
        <f t="shared" si="3"/>
        <v>1229787.9048000001</v>
      </c>
      <c r="G36"/>
      <c r="H36"/>
    </row>
    <row r="37" spans="3:8" x14ac:dyDescent="0.25">
      <c r="C37" s="19">
        <v>2038</v>
      </c>
      <c r="D37" s="20">
        <v>286412.70480000001</v>
      </c>
      <c r="E37" s="20">
        <v>0</v>
      </c>
      <c r="F37" s="21">
        <f t="shared" si="3"/>
        <v>286412.70480000001</v>
      </c>
      <c r="G37"/>
      <c r="H37"/>
    </row>
    <row r="38" spans="3:8" x14ac:dyDescent="0.25">
      <c r="C38" s="19">
        <v>2039</v>
      </c>
      <c r="D38" s="20">
        <v>286412.70480000001</v>
      </c>
      <c r="E38" s="20">
        <v>0</v>
      </c>
      <c r="F38" s="21">
        <f t="shared" si="3"/>
        <v>286412.70480000001</v>
      </c>
      <c r="G38"/>
      <c r="H38"/>
    </row>
    <row r="39" spans="3:8" x14ac:dyDescent="0.25">
      <c r="C39" s="19">
        <v>2040</v>
      </c>
      <c r="D39" s="20">
        <v>286412.70480000001</v>
      </c>
      <c r="E39" s="20">
        <v>0</v>
      </c>
      <c r="F39" s="21">
        <f t="shared" si="3"/>
        <v>286412.70480000001</v>
      </c>
      <c r="G39"/>
      <c r="H39"/>
    </row>
    <row r="40" spans="3:8" x14ac:dyDescent="0.25">
      <c r="C40" s="19">
        <v>2041</v>
      </c>
      <c r="D40" s="20">
        <v>286412.70480000001</v>
      </c>
      <c r="E40" s="20">
        <v>0</v>
      </c>
      <c r="F40" s="21">
        <f t="shared" si="3"/>
        <v>286412.70480000001</v>
      </c>
      <c r="G40"/>
      <c r="H40"/>
    </row>
    <row r="41" spans="3:8" x14ac:dyDescent="0.25">
      <c r="C41" s="19">
        <v>2042</v>
      </c>
      <c r="D41" s="20">
        <v>286412.70480000001</v>
      </c>
      <c r="E41" s="20">
        <v>0</v>
      </c>
      <c r="F41" s="21">
        <f t="shared" si="3"/>
        <v>286412.70480000001</v>
      </c>
      <c r="G41"/>
      <c r="H41"/>
    </row>
    <row r="42" spans="3:8" x14ac:dyDescent="0.25">
      <c r="C42" s="19">
        <v>2043</v>
      </c>
      <c r="D42" s="20">
        <v>286412.70480000001</v>
      </c>
      <c r="E42" s="20">
        <v>0</v>
      </c>
      <c r="F42" s="21">
        <f t="shared" si="3"/>
        <v>286412.70480000001</v>
      </c>
      <c r="G42"/>
      <c r="H42"/>
    </row>
    <row r="43" spans="3:8" x14ac:dyDescent="0.25">
      <c r="C43" s="19">
        <v>2044</v>
      </c>
      <c r="D43" s="20">
        <v>286412.70480000001</v>
      </c>
      <c r="E43" s="20">
        <v>0</v>
      </c>
      <c r="F43" s="21">
        <f t="shared" si="3"/>
        <v>286412.70480000001</v>
      </c>
      <c r="G43"/>
      <c r="H43"/>
    </row>
    <row r="44" spans="3:8" x14ac:dyDescent="0.25">
      <c r="C44" s="19">
        <v>2045</v>
      </c>
      <c r="D44" s="20">
        <v>286412.70480000001</v>
      </c>
      <c r="E44" s="20">
        <v>0</v>
      </c>
      <c r="F44" s="21">
        <f t="shared" si="3"/>
        <v>286412.70480000001</v>
      </c>
      <c r="G44"/>
      <c r="H44"/>
    </row>
    <row r="45" spans="3:8" x14ac:dyDescent="0.25">
      <c r="C45" s="19">
        <v>2046</v>
      </c>
      <c r="D45" s="20">
        <v>286412.70480000001</v>
      </c>
      <c r="E45" s="20">
        <v>0</v>
      </c>
      <c r="F45" s="21">
        <f t="shared" si="3"/>
        <v>286412.70480000001</v>
      </c>
      <c r="G45"/>
      <c r="H45"/>
    </row>
    <row r="46" spans="3:8" x14ac:dyDescent="0.25">
      <c r="C46" s="19">
        <v>2047</v>
      </c>
      <c r="D46" s="20">
        <v>286412.70480000001</v>
      </c>
      <c r="E46" s="20">
        <v>0</v>
      </c>
      <c r="F46" s="21">
        <f t="shared" si="3"/>
        <v>286412.70480000001</v>
      </c>
      <c r="G46"/>
      <c r="H46"/>
    </row>
    <row r="47" spans="3:8" ht="16.5" x14ac:dyDescent="0.25">
      <c r="C47" s="12" t="s">
        <v>11</v>
      </c>
      <c r="D47" s="22"/>
      <c r="E47" s="23"/>
      <c r="F47" s="23">
        <f>+SUM(F16:F46)</f>
        <v>12112677.713616434</v>
      </c>
      <c r="G47" s="8"/>
      <c r="H47" s="8"/>
    </row>
    <row r="54" spans="3:8" x14ac:dyDescent="0.25">
      <c r="C54" s="13" t="s">
        <v>13</v>
      </c>
      <c r="D54" s="14">
        <v>3</v>
      </c>
      <c r="E54" s="15">
        <f>+SUM(E55:E72)</f>
        <v>393073</v>
      </c>
      <c r="F54" s="21">
        <f t="shared" ref="F54:F72" si="4">+D54+E54</f>
        <v>393076</v>
      </c>
      <c r="G54" s="6"/>
      <c r="H54" s="9"/>
    </row>
    <row r="55" spans="3:8" x14ac:dyDescent="0.25">
      <c r="C55" s="13" t="s">
        <v>14</v>
      </c>
      <c r="D55" s="14">
        <v>3</v>
      </c>
      <c r="E55" s="15">
        <v>99145</v>
      </c>
      <c r="F55" s="21">
        <f t="shared" si="4"/>
        <v>99148</v>
      </c>
      <c r="G55" s="6"/>
      <c r="H55" s="9"/>
    </row>
    <row r="56" spans="3:8" x14ac:dyDescent="0.25">
      <c r="C56" s="13" t="s">
        <v>15</v>
      </c>
      <c r="D56" s="14">
        <v>3</v>
      </c>
      <c r="E56" s="15">
        <v>30749</v>
      </c>
      <c r="F56" s="21">
        <f t="shared" si="4"/>
        <v>30752</v>
      </c>
      <c r="G56" s="6"/>
      <c r="H56" s="9"/>
    </row>
    <row r="57" spans="3:8" x14ac:dyDescent="0.25">
      <c r="C57" s="13" t="s">
        <v>16</v>
      </c>
      <c r="D57" s="14">
        <v>3</v>
      </c>
      <c r="E57" s="15">
        <v>19400</v>
      </c>
      <c r="F57" s="21">
        <f t="shared" si="4"/>
        <v>19403</v>
      </c>
      <c r="G57" s="6"/>
      <c r="H57" s="9"/>
    </row>
    <row r="58" spans="3:8" x14ac:dyDescent="0.25">
      <c r="C58" s="13" t="s">
        <v>17</v>
      </c>
      <c r="D58" s="14">
        <v>3</v>
      </c>
      <c r="E58" s="15">
        <v>7940</v>
      </c>
      <c r="F58" s="21">
        <f t="shared" si="4"/>
        <v>7943</v>
      </c>
      <c r="G58" s="6"/>
      <c r="H58" s="9"/>
    </row>
    <row r="59" spans="3:8" x14ac:dyDescent="0.25">
      <c r="C59" s="13" t="s">
        <v>18</v>
      </c>
      <c r="D59" s="14">
        <v>3</v>
      </c>
      <c r="E59" s="15">
        <v>11704</v>
      </c>
      <c r="F59" s="21">
        <f t="shared" si="4"/>
        <v>11707</v>
      </c>
      <c r="G59" s="6"/>
      <c r="H59" s="9"/>
    </row>
    <row r="60" spans="3:8" x14ac:dyDescent="0.25">
      <c r="C60" s="13" t="s">
        <v>19</v>
      </c>
      <c r="D60" s="14">
        <v>3</v>
      </c>
      <c r="E60" s="15">
        <v>107000</v>
      </c>
      <c r="F60" s="21">
        <f t="shared" si="4"/>
        <v>107003</v>
      </c>
      <c r="G60" s="6"/>
      <c r="H60" s="9"/>
    </row>
    <row r="61" spans="3:8" x14ac:dyDescent="0.25">
      <c r="C61" s="13" t="s">
        <v>20</v>
      </c>
      <c r="D61" s="14">
        <v>3</v>
      </c>
      <c r="E61" s="15">
        <v>70650</v>
      </c>
      <c r="F61" s="21">
        <f t="shared" si="4"/>
        <v>70653</v>
      </c>
      <c r="G61" s="6"/>
      <c r="H61" s="9"/>
    </row>
    <row r="62" spans="3:8" x14ac:dyDescent="0.25">
      <c r="C62" s="13" t="s">
        <v>21</v>
      </c>
      <c r="D62" s="14">
        <v>3</v>
      </c>
      <c r="E62" s="15">
        <v>2460</v>
      </c>
      <c r="F62" s="21">
        <f t="shared" si="4"/>
        <v>2463</v>
      </c>
      <c r="G62" s="6"/>
      <c r="H62" s="9"/>
    </row>
    <row r="63" spans="3:8" x14ac:dyDescent="0.25">
      <c r="C63" s="13" t="s">
        <v>22</v>
      </c>
      <c r="D63" s="14">
        <v>3</v>
      </c>
      <c r="E63" s="15">
        <v>800</v>
      </c>
      <c r="F63" s="21">
        <f t="shared" si="4"/>
        <v>803</v>
      </c>
      <c r="G63" s="6"/>
      <c r="H63" s="9"/>
    </row>
    <row r="64" spans="3:8" x14ac:dyDescent="0.25">
      <c r="C64" s="13" t="s">
        <v>23</v>
      </c>
      <c r="D64" s="14">
        <v>3</v>
      </c>
      <c r="E64" s="15">
        <v>1975</v>
      </c>
      <c r="F64" s="21">
        <f t="shared" si="4"/>
        <v>1978</v>
      </c>
      <c r="G64" s="6"/>
      <c r="H64" s="9"/>
    </row>
    <row r="65" spans="3:8" x14ac:dyDescent="0.25">
      <c r="C65" s="13" t="s">
        <v>24</v>
      </c>
      <c r="D65" s="14">
        <v>3</v>
      </c>
      <c r="E65" s="15">
        <v>3200</v>
      </c>
      <c r="F65" s="21">
        <f t="shared" si="4"/>
        <v>3203</v>
      </c>
      <c r="G65" s="6"/>
      <c r="H65" s="9"/>
    </row>
    <row r="66" spans="3:8" x14ac:dyDescent="0.25">
      <c r="C66" s="13" t="s">
        <v>25</v>
      </c>
      <c r="D66" s="14">
        <v>3</v>
      </c>
      <c r="E66" s="15">
        <v>4100</v>
      </c>
      <c r="F66" s="21">
        <f t="shared" si="4"/>
        <v>4103</v>
      </c>
      <c r="G66" s="6"/>
      <c r="H66" s="9"/>
    </row>
    <row r="67" spans="3:8" x14ac:dyDescent="0.25">
      <c r="C67" s="13" t="s">
        <v>26</v>
      </c>
      <c r="D67" s="14">
        <v>3</v>
      </c>
      <c r="E67" s="15">
        <v>2900</v>
      </c>
      <c r="F67" s="21">
        <f t="shared" si="4"/>
        <v>2903</v>
      </c>
      <c r="G67" s="6"/>
      <c r="H67" s="9"/>
    </row>
    <row r="68" spans="3:8" x14ac:dyDescent="0.25">
      <c r="C68" s="13" t="s">
        <v>27</v>
      </c>
      <c r="D68" s="14">
        <v>3</v>
      </c>
      <c r="E68" s="15">
        <v>2800</v>
      </c>
      <c r="F68" s="21">
        <f t="shared" si="4"/>
        <v>2803</v>
      </c>
      <c r="G68" s="6"/>
      <c r="H68" s="9"/>
    </row>
    <row r="69" spans="3:8" x14ac:dyDescent="0.25">
      <c r="C69" s="13" t="s">
        <v>28</v>
      </c>
      <c r="D69" s="14">
        <v>3</v>
      </c>
      <c r="E69" s="15">
        <v>1950</v>
      </c>
      <c r="F69" s="21">
        <f t="shared" si="4"/>
        <v>1953</v>
      </c>
      <c r="G69" s="6"/>
      <c r="H69" s="9"/>
    </row>
    <row r="70" spans="3:8" x14ac:dyDescent="0.25">
      <c r="C70" s="13" t="s">
        <v>29</v>
      </c>
      <c r="D70" s="14">
        <v>3</v>
      </c>
      <c r="E70" s="15">
        <v>9500</v>
      </c>
      <c r="F70" s="21">
        <f t="shared" si="4"/>
        <v>9503</v>
      </c>
      <c r="G70" s="6"/>
      <c r="H70" s="9"/>
    </row>
    <row r="71" spans="3:8" x14ac:dyDescent="0.25">
      <c r="C71" s="13" t="s">
        <v>30</v>
      </c>
      <c r="D71" s="14">
        <v>3</v>
      </c>
      <c r="E71" s="15">
        <v>1800</v>
      </c>
      <c r="F71" s="21">
        <f t="shared" si="4"/>
        <v>1803</v>
      </c>
      <c r="G71" s="6"/>
      <c r="H71" s="9"/>
    </row>
    <row r="72" spans="3:8" x14ac:dyDescent="0.25">
      <c r="C72" s="13" t="s">
        <v>31</v>
      </c>
      <c r="D72" s="14">
        <v>3</v>
      </c>
      <c r="E72" s="15">
        <v>15000</v>
      </c>
      <c r="F72" s="21">
        <f t="shared" si="4"/>
        <v>15003</v>
      </c>
      <c r="G72" s="6"/>
      <c r="H72" s="9"/>
    </row>
    <row r="73" spans="3:8" x14ac:dyDescent="0.25">
      <c r="C73" s="2"/>
      <c r="D73" s="3"/>
      <c r="E73" s="6"/>
      <c r="F73" s="6"/>
      <c r="G73" s="6"/>
      <c r="H73" s="9"/>
    </row>
  </sheetData>
  <mergeCells count="6">
    <mergeCell ref="D3:D4"/>
    <mergeCell ref="E3:E4"/>
    <mergeCell ref="C3:C4"/>
    <mergeCell ref="F3:H3"/>
    <mergeCell ref="D22:F22"/>
    <mergeCell ref="C22:C23"/>
  </mergeCells>
  <pageMargins left="0.7" right="0.7" top="0.75" bottom="0.75" header="0.3" footer="0.3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 2</cp:lastModifiedBy>
  <cp:lastPrinted>2025-05-12T07:14:39Z</cp:lastPrinted>
  <dcterms:created xsi:type="dcterms:W3CDTF">2025-05-12T05:36:17Z</dcterms:created>
  <dcterms:modified xsi:type="dcterms:W3CDTF">2025-05-12T11:45:33Z</dcterms:modified>
</cp:coreProperties>
</file>